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fayova\Desktop\2013_2.polrok_final\material\"/>
    </mc:Choice>
  </mc:AlternateContent>
  <bookViews>
    <workbookView xWindow="285" yWindow="150" windowWidth="19275" windowHeight="11820" firstSheet="3" activeTab="13"/>
  </bookViews>
  <sheets>
    <sheet name="HK1" sheetId="14" state="hidden" r:id="rId1"/>
    <sheet name="HK2" sheetId="15" state="hidden" r:id="rId2"/>
    <sheet name="Obdobie" sheetId="1" state="hidden" r:id="rId3"/>
    <sheet name="Sumár za NSRR" sheetId="2" r:id="rId4"/>
    <sheet name="ROP" sheetId="4" r:id="rId5"/>
    <sheet name="OPBK" sheetId="3" r:id="rId6"/>
    <sheet name="OPTP" sheetId="12" r:id="rId7"/>
    <sheet name="OPŽP" sheetId="8" r:id="rId8"/>
    <sheet name="OPD" sheetId="13" r:id="rId9"/>
    <sheet name="OPIS" sheetId="9" r:id="rId10"/>
    <sheet name="OPV" sheetId="5" r:id="rId11"/>
    <sheet name="OPVaV" sheetId="6" r:id="rId12"/>
    <sheet name="KaHR" sheetId="7" r:id="rId13"/>
    <sheet name="OPZ" sheetId="11" r:id="rId14"/>
    <sheet name="ZaSI" sheetId="10" r:id="rId15"/>
  </sheets>
  <definedNames>
    <definedName name="_xlnm.Print_Area" localSheetId="0">'HK1'!$A$1:$IP$2</definedName>
    <definedName name="_xlnm.Print_Area" localSheetId="1">'HK2'!$A$1:$AX$2</definedName>
    <definedName name="_xlnm.Print_Area" localSheetId="12">KaHR!$A$1:$G$18</definedName>
    <definedName name="_xlnm.Print_Area" localSheetId="2">Obdobie!$A$1:$B$3</definedName>
    <definedName name="_xlnm.Print_Area" localSheetId="5">OPBK!$A$1:$G$15</definedName>
    <definedName name="_xlnm.Print_Area" localSheetId="8">OPD!$A$1:$G$15</definedName>
    <definedName name="_xlnm.Print_Area" localSheetId="9">OPIS!$A$1:$G$15</definedName>
    <definedName name="_xlnm.Print_Area" localSheetId="6">OPTP!$A$1:$G$15</definedName>
    <definedName name="_xlnm.Print_Area" localSheetId="10">OPV!$A$1:$G$15</definedName>
    <definedName name="_xlnm.Print_Area" localSheetId="11">OPVaV!$A$1:$G$15</definedName>
    <definedName name="_xlnm.Print_Area" localSheetId="13">OPZ!$A$1:$G$15</definedName>
    <definedName name="_xlnm.Print_Area" localSheetId="7">OPŽP!$A$1:$G$15</definedName>
    <definedName name="_xlnm.Print_Area" localSheetId="4">ROP!$A$1:$G$15</definedName>
    <definedName name="_xlnm.Print_Area" localSheetId="3">'Sumár za NSRR'!$A$1:$G$15</definedName>
    <definedName name="_xlnm.Print_Area" localSheetId="14">ZaSI!$A$1:$G$16</definedName>
    <definedName name="Z_B4C3224A_EEE4_4307_B4C6_6696AF28F36F_.wvu.PrintArea" localSheetId="12" hidden="1">KaHR!$A$2:$G$9</definedName>
    <definedName name="Z_B4C3224A_EEE4_4307_B4C6_6696AF28F36F_.wvu.PrintArea" localSheetId="2" hidden="1">Obdobie!$A$1:$B$3</definedName>
    <definedName name="Z_B4C3224A_EEE4_4307_B4C6_6696AF28F36F_.wvu.PrintArea" localSheetId="5" hidden="1">OPBK!$A$2:$G$9</definedName>
    <definedName name="Z_B4C3224A_EEE4_4307_B4C6_6696AF28F36F_.wvu.PrintArea" localSheetId="8" hidden="1">OPD!$A$2:$G$9</definedName>
    <definedName name="Z_B4C3224A_EEE4_4307_B4C6_6696AF28F36F_.wvu.PrintArea" localSheetId="9" hidden="1">OPIS!$A$2:$G$9</definedName>
    <definedName name="Z_B4C3224A_EEE4_4307_B4C6_6696AF28F36F_.wvu.PrintArea" localSheetId="6" hidden="1">OPTP!$A$2:$G$9</definedName>
    <definedName name="Z_B4C3224A_EEE4_4307_B4C6_6696AF28F36F_.wvu.PrintArea" localSheetId="10" hidden="1">OPV!$A$2:$G$9</definedName>
    <definedName name="Z_B4C3224A_EEE4_4307_B4C6_6696AF28F36F_.wvu.PrintArea" localSheetId="11" hidden="1">OPVaV!$A$2:$G$9</definedName>
    <definedName name="Z_B4C3224A_EEE4_4307_B4C6_6696AF28F36F_.wvu.PrintArea" localSheetId="13" hidden="1">OPZ!$A$2:$G$9</definedName>
    <definedName name="Z_B4C3224A_EEE4_4307_B4C6_6696AF28F36F_.wvu.PrintArea" localSheetId="7" hidden="1">OPŽP!$A$2:$G$9</definedName>
    <definedName name="Z_B4C3224A_EEE4_4307_B4C6_6696AF28F36F_.wvu.PrintArea" localSheetId="4" hidden="1">ROP!$A$2:$G$9</definedName>
    <definedName name="Z_B4C3224A_EEE4_4307_B4C6_6696AF28F36F_.wvu.PrintArea" localSheetId="3" hidden="1">'Sumár za NSRR'!$A$2:$G$9</definedName>
    <definedName name="Z_B4C3224A_EEE4_4307_B4C6_6696AF28F36F_.wvu.PrintArea" localSheetId="14" hidden="1">ZaSI!$A$2:$G$9</definedName>
  </definedNames>
  <calcPr calcId="152511"/>
  <customWorkbookViews>
    <customWorkbookView name="Barna Tibor - osobné zobrazenie" guid="{B4C3224A-EEE4-4307-B4C6-6696AF28F36F}" mergeInterval="0" personalView="1" maximized="1" windowWidth="1676" windowHeight="765" activeSheetId="2"/>
  </customWorkbookViews>
</workbook>
</file>

<file path=xl/calcChain.xml><?xml version="1.0" encoding="utf-8"?>
<calcChain xmlns="http://schemas.openxmlformats.org/spreadsheetml/2006/main">
  <c r="G5" i="5" l="1"/>
  <c r="IH2" i="14" l="1"/>
  <c r="II2" i="14"/>
  <c r="IJ2" i="14"/>
  <c r="IC2" i="14"/>
  <c r="ID2" i="14"/>
  <c r="IE2" i="14"/>
  <c r="HX2" i="14"/>
  <c r="HY2" i="14"/>
  <c r="HZ2" i="14"/>
  <c r="HS2" i="14"/>
  <c r="HT2" i="14"/>
  <c r="HU2" i="14"/>
  <c r="IG2" i="14"/>
  <c r="IB2" i="14"/>
  <c r="HW2" i="14"/>
  <c r="HR2" i="14"/>
  <c r="AR2" i="15" l="1"/>
  <c r="AQ2" i="15"/>
  <c r="AP2" i="15"/>
  <c r="AO2" i="15"/>
  <c r="AM2" i="15"/>
  <c r="AL2" i="15"/>
  <c r="AK2" i="15"/>
  <c r="AJ2" i="15"/>
  <c r="AH2" i="15"/>
  <c r="AG2" i="15"/>
  <c r="AF2" i="15"/>
  <c r="AE2" i="15"/>
  <c r="AC2" i="15"/>
  <c r="AB2" i="15"/>
  <c r="AA2" i="15"/>
  <c r="Z2" i="15"/>
  <c r="S2" i="15"/>
  <c r="R2" i="15"/>
  <c r="Q2" i="15"/>
  <c r="P2" i="15"/>
  <c r="N2" i="15"/>
  <c r="M2" i="15"/>
  <c r="L2" i="15"/>
  <c r="K2" i="15"/>
  <c r="I2" i="15"/>
  <c r="H2" i="15"/>
  <c r="G2" i="15"/>
  <c r="F2" i="15"/>
  <c r="D2" i="15"/>
  <c r="C2" i="15"/>
  <c r="B2" i="15"/>
  <c r="A2" i="15"/>
  <c r="HI2" i="14" l="1"/>
  <c r="HJ2" i="14"/>
  <c r="HK2" i="14"/>
  <c r="HD2" i="14"/>
  <c r="HE2" i="14"/>
  <c r="HF2" i="14"/>
  <c r="GY2" i="14"/>
  <c r="GZ2" i="14"/>
  <c r="HA2" i="14"/>
  <c r="GT2" i="14"/>
  <c r="GU2" i="14"/>
  <c r="GV2" i="14"/>
  <c r="GJ2" i="14"/>
  <c r="GK2" i="14"/>
  <c r="GL2" i="14"/>
  <c r="GE2" i="14"/>
  <c r="GF2" i="14"/>
  <c r="GG2" i="14"/>
  <c r="FZ2" i="14"/>
  <c r="GA2" i="14"/>
  <c r="GB2" i="14"/>
  <c r="FU2" i="14"/>
  <c r="FV2" i="14"/>
  <c r="FW2" i="14"/>
  <c r="FK2" i="14"/>
  <c r="FL2" i="14"/>
  <c r="FM2" i="14"/>
  <c r="FF2" i="14"/>
  <c r="FG2" i="14"/>
  <c r="FH2" i="14"/>
  <c r="FA2" i="14"/>
  <c r="FB2" i="14"/>
  <c r="FC2" i="14"/>
  <c r="EV2" i="14"/>
  <c r="EW2" i="14"/>
  <c r="EX2" i="14"/>
  <c r="EL2" i="14"/>
  <c r="EM2" i="14"/>
  <c r="EN2" i="14"/>
  <c r="EG2" i="14"/>
  <c r="EH2" i="14"/>
  <c r="EI2" i="14"/>
  <c r="EB2" i="14"/>
  <c r="EC2" i="14"/>
  <c r="ED2" i="14"/>
  <c r="DW2" i="14"/>
  <c r="DX2" i="14"/>
  <c r="DY2" i="14"/>
  <c r="DM2" i="14"/>
  <c r="DN2" i="14"/>
  <c r="DO2" i="14"/>
  <c r="DH2" i="14"/>
  <c r="DI2" i="14"/>
  <c r="DJ2" i="14"/>
  <c r="DC2" i="14"/>
  <c r="DD2" i="14"/>
  <c r="DE2" i="14"/>
  <c r="CX2" i="14"/>
  <c r="CY2" i="14"/>
  <c r="CZ2" i="14"/>
  <c r="CN2" i="14"/>
  <c r="CO2" i="14"/>
  <c r="CP2" i="14"/>
  <c r="CI2" i="14"/>
  <c r="CJ2" i="14"/>
  <c r="CK2" i="14"/>
  <c r="CD2" i="14"/>
  <c r="CE2" i="14"/>
  <c r="CF2" i="14"/>
  <c r="BY2" i="14"/>
  <c r="BZ2" i="14"/>
  <c r="CA2" i="14"/>
  <c r="HH2" i="14"/>
  <c r="GI2" i="14"/>
  <c r="FJ2" i="14"/>
  <c r="EK2" i="14"/>
  <c r="DL2" i="14"/>
  <c r="CM2" i="14"/>
  <c r="HC2" i="14"/>
  <c r="GD2" i="14"/>
  <c r="FE2" i="14"/>
  <c r="EF2" i="14"/>
  <c r="DG2" i="14"/>
  <c r="CH2" i="14"/>
  <c r="GX2" i="14"/>
  <c r="FY2" i="14"/>
  <c r="EZ2" i="14"/>
  <c r="EA2" i="14"/>
  <c r="DB2" i="14"/>
  <c r="CC2" i="14"/>
  <c r="GS2" i="14"/>
  <c r="FT2" i="14"/>
  <c r="EU2" i="14"/>
  <c r="DV2" i="14"/>
  <c r="BX2" i="14"/>
  <c r="CW2" i="14"/>
  <c r="BO2" i="14" l="1"/>
  <c r="BP2" i="14"/>
  <c r="BQ2" i="14"/>
  <c r="BN2" i="14"/>
  <c r="BJ2" i="14"/>
  <c r="BK2" i="14"/>
  <c r="BL2" i="14"/>
  <c r="BI2" i="14"/>
  <c r="BE2" i="14"/>
  <c r="BF2" i="14"/>
  <c r="BG2" i="14"/>
  <c r="BD2" i="14"/>
  <c r="AZ2" i="14"/>
  <c r="BA2" i="14"/>
  <c r="BB2" i="14"/>
  <c r="AY2" i="14"/>
  <c r="AP2" i="14"/>
  <c r="AQ2" i="14"/>
  <c r="AR2" i="14"/>
  <c r="AO2" i="14"/>
  <c r="AL2" i="14"/>
  <c r="AM2" i="14"/>
  <c r="AK2" i="14"/>
  <c r="AJ2" i="14"/>
  <c r="AH2" i="14"/>
  <c r="AG2" i="14"/>
  <c r="AF2" i="14"/>
  <c r="AE2" i="14"/>
  <c r="AC2" i="14"/>
  <c r="AB2" i="14"/>
  <c r="AA2" i="14"/>
  <c r="Z2" i="14"/>
  <c r="B3" i="4" l="1"/>
  <c r="B4" i="4"/>
  <c r="G5" i="4"/>
  <c r="BS2" i="14" s="1"/>
  <c r="G6" i="4"/>
  <c r="BT2" i="14" s="1"/>
  <c r="G7" i="4"/>
  <c r="BU2" i="14" s="1"/>
  <c r="G8" i="4"/>
  <c r="BV2" i="14" s="1"/>
  <c r="C9" i="4"/>
  <c r="BC2" i="14" s="1"/>
  <c r="D9" i="4"/>
  <c r="E9" i="4"/>
  <c r="BM2" i="14" s="1"/>
  <c r="F9" i="4"/>
  <c r="BR2" i="14" s="1"/>
  <c r="D5" i="2"/>
  <c r="F2" i="14" s="1"/>
  <c r="C7" i="2"/>
  <c r="C2" i="14" s="1"/>
  <c r="G6" i="3"/>
  <c r="AU2" i="14" s="1"/>
  <c r="G7" i="3"/>
  <c r="AV2" i="14" s="1"/>
  <c r="G8" i="3"/>
  <c r="AW2" i="14" s="1"/>
  <c r="G5" i="3"/>
  <c r="AT2" i="14" s="1"/>
  <c r="G6" i="5"/>
  <c r="CS2" i="14" s="1"/>
  <c r="G7" i="5"/>
  <c r="CT2" i="14" s="1"/>
  <c r="G8" i="5"/>
  <c r="CU2" i="14" s="1"/>
  <c r="CR2" i="14"/>
  <c r="G6" i="6"/>
  <c r="DR2" i="14" s="1"/>
  <c r="G7" i="6"/>
  <c r="DS2" i="14" s="1"/>
  <c r="G8" i="6"/>
  <c r="DT2" i="14" s="1"/>
  <c r="G5" i="6"/>
  <c r="DQ2" i="14" s="1"/>
  <c r="G6" i="7"/>
  <c r="EQ2" i="14" s="1"/>
  <c r="G7" i="7"/>
  <c r="ER2" i="14" s="1"/>
  <c r="G8" i="7"/>
  <c r="ES2" i="14" s="1"/>
  <c r="G5" i="7"/>
  <c r="EP2" i="14" s="1"/>
  <c r="G6" i="8"/>
  <c r="FP2" i="14" s="1"/>
  <c r="G7" i="8"/>
  <c r="FQ2" i="14" s="1"/>
  <c r="G8" i="8"/>
  <c r="FR2" i="14" s="1"/>
  <c r="G5" i="8"/>
  <c r="FO2" i="14" s="1"/>
  <c r="G6" i="9"/>
  <c r="GO2" i="14" s="1"/>
  <c r="G7" i="9"/>
  <c r="GP2" i="14" s="1"/>
  <c r="G8" i="9"/>
  <c r="GQ2" i="14" s="1"/>
  <c r="G5" i="9"/>
  <c r="GN2" i="14" s="1"/>
  <c r="G6" i="10"/>
  <c r="HN2" i="14" s="1"/>
  <c r="G7" i="10"/>
  <c r="HO2" i="14" s="1"/>
  <c r="G8" i="10"/>
  <c r="HP2" i="14" s="1"/>
  <c r="G5" i="10"/>
  <c r="HM2" i="14" s="1"/>
  <c r="G6" i="11"/>
  <c r="IM2" i="14" s="1"/>
  <c r="G7" i="11"/>
  <c r="IN2" i="14" s="1"/>
  <c r="G8" i="11"/>
  <c r="IO2" i="14" s="1"/>
  <c r="G5" i="11"/>
  <c r="IL2" i="14" s="1"/>
  <c r="G6" i="12"/>
  <c r="V2" i="15" s="1"/>
  <c r="G7" i="12"/>
  <c r="W2" i="15" s="1"/>
  <c r="G8" i="12"/>
  <c r="X2" i="15" s="1"/>
  <c r="G5" i="12"/>
  <c r="U2" i="15" s="1"/>
  <c r="G5" i="13"/>
  <c r="AT2" i="15" s="1"/>
  <c r="G6" i="13"/>
  <c r="AU2" i="15" s="1"/>
  <c r="G8" i="13"/>
  <c r="AW2" i="15" s="1"/>
  <c r="G7" i="13"/>
  <c r="AV2" i="15" s="1"/>
  <c r="BH2" i="14" l="1"/>
  <c r="G9" i="4"/>
  <c r="BW2" i="14" s="1"/>
  <c r="F9" i="13"/>
  <c r="E9" i="13"/>
  <c r="AN2" i="15" s="1"/>
  <c r="D9" i="13"/>
  <c r="C9" i="13"/>
  <c r="AD2" i="15" s="1"/>
  <c r="F9" i="12"/>
  <c r="T2" i="15" s="1"/>
  <c r="E9" i="12"/>
  <c r="O2" i="15" s="1"/>
  <c r="D9" i="12"/>
  <c r="C9" i="12"/>
  <c r="E2" i="15" s="1"/>
  <c r="F9" i="11"/>
  <c r="E9" i="11"/>
  <c r="IF2" i="14" s="1"/>
  <c r="D9" i="11"/>
  <c r="C9" i="11"/>
  <c r="HV2" i="14" s="1"/>
  <c r="F9" i="10"/>
  <c r="HL2" i="14" s="1"/>
  <c r="E9" i="10"/>
  <c r="HG2" i="14" s="1"/>
  <c r="D9" i="10"/>
  <c r="C9" i="10"/>
  <c r="GW2" i="14" s="1"/>
  <c r="F9" i="9"/>
  <c r="GM2" i="14" s="1"/>
  <c r="E9" i="9"/>
  <c r="GH2" i="14" s="1"/>
  <c r="D9" i="9"/>
  <c r="G9" i="9" s="1"/>
  <c r="C9" i="9"/>
  <c r="FX2" i="14" s="1"/>
  <c r="F9" i="8"/>
  <c r="FN2" i="14" s="1"/>
  <c r="E9" i="8"/>
  <c r="FI2" i="14" s="1"/>
  <c r="D9" i="8"/>
  <c r="C9" i="8"/>
  <c r="EY2" i="14" s="1"/>
  <c r="F9" i="7"/>
  <c r="EO2" i="14" s="1"/>
  <c r="E9" i="7"/>
  <c r="EJ2" i="14" s="1"/>
  <c r="D9" i="7"/>
  <c r="C9" i="7"/>
  <c r="DZ2" i="14" s="1"/>
  <c r="F9" i="6"/>
  <c r="DP2" i="14" s="1"/>
  <c r="E9" i="6"/>
  <c r="DK2" i="14" s="1"/>
  <c r="D9" i="6"/>
  <c r="C9" i="6"/>
  <c r="DA2" i="14" s="1"/>
  <c r="F9" i="5"/>
  <c r="CQ2" i="14" s="1"/>
  <c r="E9" i="5"/>
  <c r="CL2" i="14" s="1"/>
  <c r="D9" i="5"/>
  <c r="C9" i="5"/>
  <c r="CB2" i="14" s="1"/>
  <c r="F9" i="3"/>
  <c r="AS2" i="14" s="1"/>
  <c r="E9" i="3"/>
  <c r="AN2" i="14" s="1"/>
  <c r="D9" i="3"/>
  <c r="C9" i="3"/>
  <c r="AD2" i="14" s="1"/>
  <c r="F6" i="2"/>
  <c r="Q2" i="14" s="1"/>
  <c r="F7" i="2"/>
  <c r="R2" i="14" s="1"/>
  <c r="F8" i="2"/>
  <c r="S2" i="14" s="1"/>
  <c r="E6" i="2"/>
  <c r="L2" i="14" s="1"/>
  <c r="E7" i="2"/>
  <c r="M2" i="14" s="1"/>
  <c r="E8" i="2"/>
  <c r="N2" i="14" s="1"/>
  <c r="D6" i="2"/>
  <c r="D7" i="2"/>
  <c r="D8" i="2"/>
  <c r="E5" i="2"/>
  <c r="K2" i="14" s="1"/>
  <c r="F5" i="2"/>
  <c r="C6" i="2"/>
  <c r="B2" i="14" s="1"/>
  <c r="C8" i="2"/>
  <c r="D2" i="14" s="1"/>
  <c r="C5" i="2"/>
  <c r="A2" i="14" s="1"/>
  <c r="B4" i="13"/>
  <c r="B3" i="13"/>
  <c r="B4" i="12"/>
  <c r="B3" i="12"/>
  <c r="B4" i="11"/>
  <c r="B3" i="11"/>
  <c r="B4" i="10"/>
  <c r="B3" i="10"/>
  <c r="B4" i="9"/>
  <c r="B3" i="9"/>
  <c r="B4" i="8"/>
  <c r="B3" i="8"/>
  <c r="B4" i="7"/>
  <c r="B3" i="7"/>
  <c r="B4" i="6"/>
  <c r="B3" i="6"/>
  <c r="B4" i="5"/>
  <c r="B3" i="5"/>
  <c r="B4" i="3"/>
  <c r="B3" i="3"/>
  <c r="B4" i="2"/>
  <c r="B3" i="2"/>
  <c r="G9" i="3" l="1"/>
  <c r="G9" i="5"/>
  <c r="HB2" i="14"/>
  <c r="G9" i="10"/>
  <c r="HQ2" i="14" s="1"/>
  <c r="DF2" i="14"/>
  <c r="G9" i="6"/>
  <c r="DU2" i="14" s="1"/>
  <c r="FD2" i="14"/>
  <c r="G9" i="8"/>
  <c r="FS2" i="14" s="1"/>
  <c r="AI2" i="15"/>
  <c r="G9" i="13"/>
  <c r="AX2" i="15" s="1"/>
  <c r="IA2" i="14"/>
  <c r="G9" i="11"/>
  <c r="J2" i="15"/>
  <c r="G9" i="12"/>
  <c r="EE2" i="14"/>
  <c r="G9" i="7"/>
  <c r="IK2" i="14"/>
  <c r="AS2" i="15"/>
  <c r="GR2" i="14"/>
  <c r="GC2" i="14"/>
  <c r="CV2" i="14"/>
  <c r="CG2" i="14"/>
  <c r="G7" i="2"/>
  <c r="W2" i="14" s="1"/>
  <c r="H2" i="14"/>
  <c r="G5" i="2"/>
  <c r="U2" i="14" s="1"/>
  <c r="P2" i="14"/>
  <c r="G8" i="2"/>
  <c r="X2" i="14" s="1"/>
  <c r="I2" i="14"/>
  <c r="G6" i="2"/>
  <c r="V2" i="14" s="1"/>
  <c r="G2" i="14"/>
  <c r="AX2" i="14"/>
  <c r="AI2" i="14"/>
  <c r="Y2" i="15"/>
  <c r="IP2" i="14"/>
  <c r="ET2" i="14"/>
  <c r="F9" i="2"/>
  <c r="T2" i="14" s="1"/>
  <c r="E9" i="2"/>
  <c r="O2" i="14" s="1"/>
  <c r="C9" i="2"/>
  <c r="E2" i="14" s="1"/>
  <c r="D9" i="2"/>
  <c r="J2" i="14" l="1"/>
  <c r="G9" i="2"/>
  <c r="Y2" i="14" s="1"/>
</calcChain>
</file>

<file path=xl/sharedStrings.xml><?xml version="1.0" encoding="utf-8"?>
<sst xmlns="http://schemas.openxmlformats.org/spreadsheetml/2006/main" count="582" uniqueCount="339">
  <si>
    <t>Sledované obdobie</t>
  </si>
  <si>
    <t>Celkový počet  overených zákaziek</t>
  </si>
  <si>
    <t>Nadlimitné</t>
  </si>
  <si>
    <t>Podlimitné</t>
  </si>
  <si>
    <t>Podprahové</t>
  </si>
  <si>
    <t>Nízka hodnota</t>
  </si>
  <si>
    <t>Celkom</t>
  </si>
  <si>
    <t>Počet zákaziek označených ako chybné (2)</t>
  </si>
  <si>
    <t>Celková hodnota overených zákaziek v EUR (1)</t>
  </si>
  <si>
    <t>Celková hodnota zákaziek označených ako chybné (3)</t>
  </si>
  <si>
    <t>Chybovosť v % (4)</t>
  </si>
  <si>
    <t>od:</t>
  </si>
  <si>
    <t>do:</t>
  </si>
  <si>
    <t>Od:</t>
  </si>
  <si>
    <t>Do:</t>
  </si>
  <si>
    <t>Vysvetlivky k údajom v tabuľke:</t>
  </si>
  <si>
    <t>(1)</t>
  </si>
  <si>
    <t>- celková finančná hodnota všetkých verejných obstarávaní (zákaziek), ktoré boli overované (bol vydaný záznam z administratívnej kontroly verejného obstarávania), bez DPH, pričom sa uvádza cena predložená uchádzačom, ktorý bol označený ako úspešný uchádzač; v prípade výkonu administratívnej kontroly toho istého postupu verejného obstarávania pred podpisom zmluvy s úspešným uchádzačom, ako aj po podpise zmluvy s úspešným uchádzačom na ten istý predmet zákazky sa do celkovej hodnoty, ako aj do celkového počtu overovaných zákaziek takáto zákazka započítava len jeden krát</t>
  </si>
  <si>
    <t>(2)</t>
  </si>
  <si>
    <t>(3)</t>
  </si>
  <si>
    <t>(4)</t>
  </si>
  <si>
    <t>- počet verejných obstarávaní (zákaziek), pri ktorých bolo identifikované porušenie zákona o verejnom obstarávaní</t>
  </si>
  <si>
    <t>- celková finančná hodnota verejných obstarávaní (zákaziek) bez DPH, pri ktorých bolo identifikované porušenie zákona o verejnom obstarávaní, a ktoré boli vylúčené z financovania alebo bola udelená korekcia</t>
  </si>
  <si>
    <t>- (3) / (1) (hodnota uvedená v %, zaokrúhlená na 2 desatinné miesta), pričom sa uvádza percentuálny podiel chybovosti z hľadiska objemu finančných prostriedkov, nie z hľadiska početnosti prípadov</t>
  </si>
  <si>
    <t>NSRR_A1</t>
  </si>
  <si>
    <t>NSRR_A2</t>
  </si>
  <si>
    <t>NSRR_A3</t>
  </si>
  <si>
    <t>NSRR_A4</t>
  </si>
  <si>
    <t>NSRR_A5</t>
  </si>
  <si>
    <t>NSRR_B1</t>
  </si>
  <si>
    <t>NSRR_B2</t>
  </si>
  <si>
    <t>NSRR_B3</t>
  </si>
  <si>
    <t>NSRR_B4</t>
  </si>
  <si>
    <t>NSRR_B5</t>
  </si>
  <si>
    <t>NSRR_C1</t>
  </si>
  <si>
    <t>NSRR_C2</t>
  </si>
  <si>
    <t>NSRR_C3</t>
  </si>
  <si>
    <t>NSRR_C4</t>
  </si>
  <si>
    <t>NSRR_C5</t>
  </si>
  <si>
    <t>NSRR_D1</t>
  </si>
  <si>
    <t>NSRR_D2</t>
  </si>
  <si>
    <t>NSRR_D3</t>
  </si>
  <si>
    <t>NSRR_D4</t>
  </si>
  <si>
    <t>NSRR_D5</t>
  </si>
  <si>
    <t>NSRR_E1</t>
  </si>
  <si>
    <t>NSRR_E2</t>
  </si>
  <si>
    <t>NSRR_E3</t>
  </si>
  <si>
    <t>NSRR_E4</t>
  </si>
  <si>
    <t>NSRR_E5</t>
  </si>
  <si>
    <t>OPBK_A1</t>
  </si>
  <si>
    <t>OPBK_A2</t>
  </si>
  <si>
    <t>OPBK_A3</t>
  </si>
  <si>
    <t>OPBK_A4</t>
  </si>
  <si>
    <t>OPBK_A5</t>
  </si>
  <si>
    <t>OPBK_B1</t>
  </si>
  <si>
    <t>OPBK_B2</t>
  </si>
  <si>
    <t>OPBK_B3</t>
  </si>
  <si>
    <t>OPBK_B4</t>
  </si>
  <si>
    <t>OPBK_B5</t>
  </si>
  <si>
    <t>OPBK_C1</t>
  </si>
  <si>
    <t>OPBK_C2</t>
  </si>
  <si>
    <t>OPBK_C3</t>
  </si>
  <si>
    <t>OPBK_C4</t>
  </si>
  <si>
    <t>OPBK_C5</t>
  </si>
  <si>
    <t>OPBK_D1</t>
  </si>
  <si>
    <t>OPBK_D2</t>
  </si>
  <si>
    <t>OPBK_D3</t>
  </si>
  <si>
    <t>OPBK_D4</t>
  </si>
  <si>
    <t>OPBK_D5</t>
  </si>
  <si>
    <t>OPBK_E1</t>
  </si>
  <si>
    <t>OPBK_E2</t>
  </si>
  <si>
    <t>OPBK_E3</t>
  </si>
  <si>
    <t>OPBK_E4</t>
  </si>
  <si>
    <t>OPBK_E5</t>
  </si>
  <si>
    <t>ROP_A1</t>
  </si>
  <si>
    <t>ROP_A2</t>
  </si>
  <si>
    <t>ROP_A3</t>
  </si>
  <si>
    <t>ROP_A4</t>
  </si>
  <si>
    <t>ROP_A5</t>
  </si>
  <si>
    <t>ROP_B1</t>
  </si>
  <si>
    <t>ROP_B2</t>
  </si>
  <si>
    <t>ROP_B3</t>
  </si>
  <si>
    <t>ROP_B4</t>
  </si>
  <si>
    <t>ROP_B5</t>
  </si>
  <si>
    <t>ROP_C1</t>
  </si>
  <si>
    <t>ROP_C2</t>
  </si>
  <si>
    <t>ROP_C3</t>
  </si>
  <si>
    <t>ROP_C4</t>
  </si>
  <si>
    <t>ROP_C5</t>
  </si>
  <si>
    <t>ROP_D1</t>
  </si>
  <si>
    <t>ROP_D2</t>
  </si>
  <si>
    <t>ROP_D3</t>
  </si>
  <si>
    <t>ROP_D4</t>
  </si>
  <si>
    <t>ROP_D5</t>
  </si>
  <si>
    <t>ROP_E1</t>
  </si>
  <si>
    <t>ROP_E2</t>
  </si>
  <si>
    <t>ROP_E3</t>
  </si>
  <si>
    <t>ROP_E4</t>
  </si>
  <si>
    <t>ROP_E5</t>
  </si>
  <si>
    <t>OPV_A1</t>
  </si>
  <si>
    <t>OPV_A2</t>
  </si>
  <si>
    <t>OPV_A3</t>
  </si>
  <si>
    <t>OPV_A4</t>
  </si>
  <si>
    <t>OPV_A5</t>
  </si>
  <si>
    <t>OPV_B1</t>
  </si>
  <si>
    <t>OPV_B2</t>
  </si>
  <si>
    <t>OPV_B3</t>
  </si>
  <si>
    <t>OPV_B4</t>
  </si>
  <si>
    <t>OPV_B5</t>
  </si>
  <si>
    <t>OPV_C1</t>
  </si>
  <si>
    <t>OPV_C2</t>
  </si>
  <si>
    <t>OPV_C3</t>
  </si>
  <si>
    <t>OPV_C4</t>
  </si>
  <si>
    <t>OPV_C5</t>
  </si>
  <si>
    <t>OPV_D1</t>
  </si>
  <si>
    <t>OPV_D2</t>
  </si>
  <si>
    <t>OPV_D3</t>
  </si>
  <si>
    <t>OPV_D4</t>
  </si>
  <si>
    <t>OPV_D5</t>
  </si>
  <si>
    <t>OPV_E1</t>
  </si>
  <si>
    <t>OPV_E2</t>
  </si>
  <si>
    <t>OPV_E3</t>
  </si>
  <si>
    <t>OPV_E4</t>
  </si>
  <si>
    <t>OPV_E5</t>
  </si>
  <si>
    <t>OPVaV_A1</t>
  </si>
  <si>
    <t>OPVaV_A2</t>
  </si>
  <si>
    <t>OPVaV_A3</t>
  </si>
  <si>
    <t>OPVaV_A4</t>
  </si>
  <si>
    <t>OPVaV_A5</t>
  </si>
  <si>
    <t>OPVaV_B1</t>
  </si>
  <si>
    <t>OPVaV_B2</t>
  </si>
  <si>
    <t>OPVaV_B3</t>
  </si>
  <si>
    <t>OPVaV_B4</t>
  </si>
  <si>
    <t>OPVaV_B5</t>
  </si>
  <si>
    <t>OPVaV_C1</t>
  </si>
  <si>
    <t>OPVaV_C2</t>
  </si>
  <si>
    <t>OPVaV_C3</t>
  </si>
  <si>
    <t>OPVaV_C4</t>
  </si>
  <si>
    <t>OPVaV_C5</t>
  </si>
  <si>
    <t>OPVaV_D1</t>
  </si>
  <si>
    <t>OPVaV_D2</t>
  </si>
  <si>
    <t>OPVaV_D3</t>
  </si>
  <si>
    <t>OPVaV_D4</t>
  </si>
  <si>
    <t>OPVaV_D5</t>
  </si>
  <si>
    <t>OPVaV_E1</t>
  </si>
  <si>
    <t>OPVaV_E2</t>
  </si>
  <si>
    <t>OPVaV_E3</t>
  </si>
  <si>
    <t>OPVaV_E4</t>
  </si>
  <si>
    <t>OPVaV_E5</t>
  </si>
  <si>
    <t>KaHR_A1</t>
  </si>
  <si>
    <t>KaHR_A2</t>
  </si>
  <si>
    <t>KaHR_A3</t>
  </si>
  <si>
    <t>KaHR_A4</t>
  </si>
  <si>
    <t>KaHR_A5</t>
  </si>
  <si>
    <t>KaHR_B1</t>
  </si>
  <si>
    <t>KaHR_B2</t>
  </si>
  <si>
    <t>KaHR_B3</t>
  </si>
  <si>
    <t>KaHR_B4</t>
  </si>
  <si>
    <t>KaHR_B5</t>
  </si>
  <si>
    <t>KaHR_C1</t>
  </si>
  <si>
    <t>KaHR_C2</t>
  </si>
  <si>
    <t>KaHR_C3</t>
  </si>
  <si>
    <t>KaHR_C4</t>
  </si>
  <si>
    <t>KaHR_C5</t>
  </si>
  <si>
    <t>KaHR_D1</t>
  </si>
  <si>
    <t>KaHR_D2</t>
  </si>
  <si>
    <t>KaHR_D3</t>
  </si>
  <si>
    <t>KaHR_D4</t>
  </si>
  <si>
    <t>KaHR_D5</t>
  </si>
  <si>
    <t>KaHR_E1</t>
  </si>
  <si>
    <t>KaHR_E2</t>
  </si>
  <si>
    <t>KaHR_E3</t>
  </si>
  <si>
    <t>KaHR_E4</t>
  </si>
  <si>
    <t>KaHR_E5</t>
  </si>
  <si>
    <t>OPŽP_A1</t>
  </si>
  <si>
    <t>OPŽP_A2</t>
  </si>
  <si>
    <t>OPŽP_A3</t>
  </si>
  <si>
    <t>OPŽP_A4</t>
  </si>
  <si>
    <t>OPŽP_A5</t>
  </si>
  <si>
    <t>OPŽP_B1</t>
  </si>
  <si>
    <t>OPŽP_B2</t>
  </si>
  <si>
    <t>OPŽP_B3</t>
  </si>
  <si>
    <t>OPŽP_B4</t>
  </si>
  <si>
    <t>OPŽP_B5</t>
  </si>
  <si>
    <t>OPŽP_C1</t>
  </si>
  <si>
    <t>OPŽP_C2</t>
  </si>
  <si>
    <t>OPŽP_C3</t>
  </si>
  <si>
    <t>OPŽP_C4</t>
  </si>
  <si>
    <t>OPŽP_C5</t>
  </si>
  <si>
    <t>OPŽP_D1</t>
  </si>
  <si>
    <t>OPŽP_D2</t>
  </si>
  <si>
    <t>OPŽP_D3</t>
  </si>
  <si>
    <t>OPŽP_D4</t>
  </si>
  <si>
    <t>OPŽP_D5</t>
  </si>
  <si>
    <t>OPŽP_E1</t>
  </si>
  <si>
    <t>OPŽP_E2</t>
  </si>
  <si>
    <t>OPŽP_E3</t>
  </si>
  <si>
    <t>OPŽP_E4</t>
  </si>
  <si>
    <t>OPŽP_E5</t>
  </si>
  <si>
    <t>OPIS_A1</t>
  </si>
  <si>
    <t>OPIS_A2</t>
  </si>
  <si>
    <t>OPIS_A3</t>
  </si>
  <si>
    <t>OPIS_A4</t>
  </si>
  <si>
    <t>OPIS_A5</t>
  </si>
  <si>
    <t>OPIS_B1</t>
  </si>
  <si>
    <t>OPIS_B2</t>
  </si>
  <si>
    <t>OPIS_B3</t>
  </si>
  <si>
    <t>OPIS_B4</t>
  </si>
  <si>
    <t>OPIS_B5</t>
  </si>
  <si>
    <t>OPIS_C1</t>
  </si>
  <si>
    <t>OPIS_C2</t>
  </si>
  <si>
    <t>OPIS_C3</t>
  </si>
  <si>
    <t>OPIS_C4</t>
  </si>
  <si>
    <t>OPIS_C5</t>
  </si>
  <si>
    <t>OPIS_D1</t>
  </si>
  <si>
    <t>OPIS_D2</t>
  </si>
  <si>
    <t>OPIS_D3</t>
  </si>
  <si>
    <t>OPIS_D4</t>
  </si>
  <si>
    <t>OPIS_D5</t>
  </si>
  <si>
    <t>OPIS_E1</t>
  </si>
  <si>
    <t>OPIS_E2</t>
  </si>
  <si>
    <t>OPIS_E3</t>
  </si>
  <si>
    <t>OPIS_E4</t>
  </si>
  <si>
    <t>OPIS_E5</t>
  </si>
  <si>
    <t>ZaSI_A1</t>
  </si>
  <si>
    <t>ZaSI_A2</t>
  </si>
  <si>
    <t>ZaSI_A3</t>
  </si>
  <si>
    <t>ZaSI_A4</t>
  </si>
  <si>
    <t>ZaSI_A5</t>
  </si>
  <si>
    <t>ZaSI_B1</t>
  </si>
  <si>
    <t>ZaSI_B2</t>
  </si>
  <si>
    <t>ZaSI_B3</t>
  </si>
  <si>
    <t>ZaSI_B4</t>
  </si>
  <si>
    <t>ZaSI_B5</t>
  </si>
  <si>
    <t>ZaSI_C1</t>
  </si>
  <si>
    <t>ZaSI_C2</t>
  </si>
  <si>
    <t>ZaSI_C3</t>
  </si>
  <si>
    <t>ZaSI_C4</t>
  </si>
  <si>
    <t>ZaSI_C5</t>
  </si>
  <si>
    <t>ZaSI_D1</t>
  </si>
  <si>
    <t>ZaSI_D2</t>
  </si>
  <si>
    <t>ZaSI_D3</t>
  </si>
  <si>
    <t>ZaSI_D4</t>
  </si>
  <si>
    <t>ZaSI_D5</t>
  </si>
  <si>
    <t>ZaSI_E1</t>
  </si>
  <si>
    <t>ZaSI_E2</t>
  </si>
  <si>
    <t>ZaSI_E3</t>
  </si>
  <si>
    <t>ZaSI_E4</t>
  </si>
  <si>
    <t>ZaSI_E5</t>
  </si>
  <si>
    <t>OPZ_A1</t>
  </si>
  <si>
    <t>OPZ_A2</t>
  </si>
  <si>
    <t>OPZ_A3</t>
  </si>
  <si>
    <t>OPZ_A4</t>
  </si>
  <si>
    <t>OPZ_A5</t>
  </si>
  <si>
    <t>OPZ_B1</t>
  </si>
  <si>
    <t>OPZ_B2</t>
  </si>
  <si>
    <t>OPZ_B3</t>
  </si>
  <si>
    <t>OPZ_B4</t>
  </si>
  <si>
    <t>OPZ_B5</t>
  </si>
  <si>
    <t>OPZ_C1</t>
  </si>
  <si>
    <t>OPZ_C2</t>
  </si>
  <si>
    <t>OPZ_C3</t>
  </si>
  <si>
    <t>OPZ_C4</t>
  </si>
  <si>
    <t>OPZ_C5</t>
  </si>
  <si>
    <t>OPZ_D1</t>
  </si>
  <si>
    <t>OPZ_D2</t>
  </si>
  <si>
    <t>OPZ_D3</t>
  </si>
  <si>
    <t>OPZ_D4</t>
  </si>
  <si>
    <t>OPZ_D5</t>
  </si>
  <si>
    <t>OPZ_E1</t>
  </si>
  <si>
    <t>OPZ_E2</t>
  </si>
  <si>
    <t>OPZ_E3</t>
  </si>
  <si>
    <t>OPZ_E4</t>
  </si>
  <si>
    <t>OPZ_E5</t>
  </si>
  <si>
    <t>OPTP_A1</t>
  </si>
  <si>
    <t>OPTP_A2</t>
  </si>
  <si>
    <t>OPTP_A3</t>
  </si>
  <si>
    <t>OPTP_A4</t>
  </si>
  <si>
    <t>OPTP_A5</t>
  </si>
  <si>
    <t>OPTP_B1</t>
  </si>
  <si>
    <t>OPTP_B2</t>
  </si>
  <si>
    <t>OPTP_B3</t>
  </si>
  <si>
    <t>OPTP_B4</t>
  </si>
  <si>
    <t>OPTP_B5</t>
  </si>
  <si>
    <t>OPTP_C1</t>
  </si>
  <si>
    <t>OPTP_C2</t>
  </si>
  <si>
    <t>OPTP_C3</t>
  </si>
  <si>
    <t>OPTP_C4</t>
  </si>
  <si>
    <t>OPTP_C5</t>
  </si>
  <si>
    <t>OPTP_D1</t>
  </si>
  <si>
    <t>OPTP_D2</t>
  </si>
  <si>
    <t>OPTP_D3</t>
  </si>
  <si>
    <t>OPTP_D4</t>
  </si>
  <si>
    <t>OPTP_D5</t>
  </si>
  <si>
    <t>OPTP_E1</t>
  </si>
  <si>
    <t>OPTP_E2</t>
  </si>
  <si>
    <t>OPTP_E3</t>
  </si>
  <si>
    <t>OPTP_E4</t>
  </si>
  <si>
    <t>OPTP_E5</t>
  </si>
  <si>
    <t>OPD_A1</t>
  </si>
  <si>
    <t>OPD_A2</t>
  </si>
  <si>
    <t>OPD_A3</t>
  </si>
  <si>
    <t>OPD_A4</t>
  </si>
  <si>
    <t>OPD_A5</t>
  </si>
  <si>
    <t>OPD_B1</t>
  </si>
  <si>
    <t>OPD_B2</t>
  </si>
  <si>
    <t>OPD_B3</t>
  </si>
  <si>
    <t>OPD_B4</t>
  </si>
  <si>
    <t>OPD_B5</t>
  </si>
  <si>
    <t>OPD_C1</t>
  </si>
  <si>
    <t>OPD_C2</t>
  </si>
  <si>
    <t>OPD_C3</t>
  </si>
  <si>
    <t>OPD_C4</t>
  </si>
  <si>
    <t>OPD_C5</t>
  </si>
  <si>
    <t>OPD_D1</t>
  </si>
  <si>
    <t>OPD_D2</t>
  </si>
  <si>
    <t>OPD_D3</t>
  </si>
  <si>
    <t>OPD_D4</t>
  </si>
  <si>
    <t>OPD_D5</t>
  </si>
  <si>
    <t>OPD_E1</t>
  </si>
  <si>
    <t>OPD_E2</t>
  </si>
  <si>
    <t>OPD_E3</t>
  </si>
  <si>
    <t>OPD_E4</t>
  </si>
  <si>
    <t>OPD_E5</t>
  </si>
  <si>
    <t>* verejné obstarávania, pri ktorých bolo identifikované porušenie zákona o verejnom obstarávaní, boli odporučené Prijímateľom zrušiť a vyhlásiť nové verejné obstarávanie</t>
  </si>
  <si>
    <t>Poznámka:  Systém kontroly verejných obstarávaní v rámci implementácie projektov financovaných z fondov EÚ 
prebieha viacstupňovo. RO/SORO v prípade zistení  porušenia zákona o VO vyzve prijímateľov na odstránenie 
identifikovaných nedostatkov, resp. v prípade neodstrániteľných nedostatkov sú prijímatelia vyzvaní na 
opakovanie celého procesu verejného obstarávania.</t>
  </si>
  <si>
    <t xml:space="preserve">Poznámka:
RO vykonalo 19 administratívnych kontrol nadlimitných zákaziek, z toho 16 AK nadlimitných zákaziek bolo vykonaných na základe zistenia uvedených v správe EK č. 2013/SK/REGIO/C4/1221/1 a to podozrenia z tajnej dohody medzi uchádzačmi a subdodávateľmi, pre uvedených 16 zákaziek boli vystavené nezrovnalosti a postúpené na orgány konajúce vo vyšetrovaní podnetu z možného trestného činu a to podozrenia z tajnej dohody medzi uchádzačmi a subdodávateľmi ako aj nastavenie diskriminačných výberových kritérií a tým obmedzenia hospodárskej súťaže. Predmetných 16 zákaziek nie je uvedených v stĺpci 2 tabuľky, nakoľko vyššie uvedené podozrenie nie je potvrdené a teda nie sú predmetné zákazky označené ako chybné.
</t>
  </si>
  <si>
    <t>Sumárna tabuľka za NSRR 2007-2013</t>
  </si>
  <si>
    <t>Regionálny Operačný program</t>
  </si>
  <si>
    <t>Operačný program Bratislavský kraj</t>
  </si>
  <si>
    <t>Operačný program Technická pomoc</t>
  </si>
  <si>
    <t>Operačný program Životné prostredie</t>
  </si>
  <si>
    <t>Operačný program Doprava</t>
  </si>
  <si>
    <t>Operačný program Informatizácia spoločnosti</t>
  </si>
  <si>
    <t>Operačný program Vzdelávanie</t>
  </si>
  <si>
    <t>Operačný program Výskum a vývoj</t>
  </si>
  <si>
    <t>Operačný program Konkurencieschopnosť a hospodársky rast</t>
  </si>
  <si>
    <t>Operačný program Zdravotníctvo</t>
  </si>
  <si>
    <t>Operačný program Zamestnanosť a sociálna inklúzia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</si>
</sst>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49" fontId="3" fillId="0" borderId="0" xfId="0" applyNumberFormat="1" applyFont="1" applyAlignment="1">
      <alignment horizontal="center" vertical="top"/>
    </xf>
    <xf numFmtId="0" fontId="3" fillId="0" borderId="0" xfId="0" applyFont="1" applyAlignment="1" applyProtection="1">
      <alignment wrapText="1"/>
      <protection hidden="1"/>
    </xf>
    <xf numFmtId="0" fontId="3" fillId="0" borderId="0" xfId="0" applyFont="1" applyProtection="1">
      <protection hidden="1"/>
    </xf>
    <xf numFmtId="49" fontId="3" fillId="0" borderId="0" xfId="0" applyNumberFormat="1" applyFont="1" applyAlignment="1" applyProtection="1">
      <alignment horizontal="center" vertical="top"/>
      <protection hidden="1"/>
    </xf>
    <xf numFmtId="0" fontId="0" fillId="0" borderId="0" xfId="0" applyProtection="1">
      <protection hidden="1"/>
    </xf>
    <xf numFmtId="0" fontId="3" fillId="2" borderId="0" xfId="0" applyFont="1" applyFill="1" applyAlignment="1" applyProtection="1">
      <alignment wrapText="1"/>
      <protection hidden="1"/>
    </xf>
    <xf numFmtId="0" fontId="3" fillId="2" borderId="0" xfId="0" applyFont="1" applyFill="1" applyProtection="1">
      <protection hidden="1"/>
    </xf>
    <xf numFmtId="0" fontId="1" fillId="4" borderId="0" xfId="0" applyFont="1" applyFill="1" applyProtection="1">
      <protection hidden="1"/>
    </xf>
    <xf numFmtId="14" fontId="1" fillId="3" borderId="0" xfId="0" applyNumberFormat="1" applyFont="1" applyFill="1" applyAlignment="1" applyProtection="1">
      <alignment horizontal="center" vertical="center"/>
      <protection hidden="1"/>
    </xf>
    <xf numFmtId="2" fontId="1" fillId="4" borderId="0" xfId="0" applyNumberFormat="1" applyFont="1" applyFill="1" applyAlignment="1" applyProtection="1">
      <alignment horizontal="center" vertical="center" wrapText="1"/>
      <protection hidden="1"/>
    </xf>
    <xf numFmtId="2" fontId="6" fillId="4" borderId="0" xfId="0" applyNumberFormat="1" applyFont="1" applyFill="1" applyAlignment="1" applyProtection="1">
      <alignment horizontal="center" vertical="center" wrapText="1"/>
      <protection hidden="1"/>
    </xf>
    <xf numFmtId="1" fontId="0" fillId="4" borderId="0" xfId="0" applyNumberFormat="1" applyFill="1" applyAlignment="1" applyProtection="1">
      <alignment horizontal="center" vertical="center"/>
      <protection hidden="1"/>
    </xf>
    <xf numFmtId="164" fontId="0" fillId="4" borderId="0" xfId="0" applyNumberFormat="1" applyFill="1" applyAlignment="1" applyProtection="1">
      <alignment horizontal="center" vertical="center"/>
      <protection hidden="1"/>
    </xf>
    <xf numFmtId="4" fontId="0" fillId="4" borderId="0" xfId="0" applyNumberFormat="1" applyFill="1" applyAlignment="1" applyProtection="1">
      <alignment horizontal="center" vertical="center"/>
      <protection hidden="1"/>
    </xf>
    <xf numFmtId="2" fontId="0" fillId="4" borderId="0" xfId="0" applyNumberFormat="1" applyFill="1" applyAlignment="1" applyProtection="1">
      <alignment horizontal="center" vertical="center"/>
      <protection hidden="1"/>
    </xf>
    <xf numFmtId="2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" fontId="0" fillId="0" borderId="0" xfId="0" applyNumberFormat="1" applyAlignment="1" applyProtection="1">
      <alignment horizontal="center" vertical="center"/>
      <protection hidden="1"/>
    </xf>
    <xf numFmtId="4" fontId="7" fillId="0" borderId="0" xfId="0" applyNumberFormat="1" applyFont="1" applyProtection="1">
      <protection hidden="1"/>
    </xf>
    <xf numFmtId="0" fontId="2" fillId="0" borderId="10" xfId="0" applyFont="1" applyFill="1" applyBorder="1" applyAlignment="1" applyProtection="1">
      <alignment horizontal="center" vertical="center" wrapText="1"/>
      <protection hidden="1"/>
    </xf>
    <xf numFmtId="14" fontId="2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1" xfId="0" applyFont="1" applyFill="1" applyBorder="1" applyAlignment="1" applyProtection="1">
      <alignment horizontal="center" vertical="center" wrapText="1"/>
      <protection hidden="1"/>
    </xf>
    <xf numFmtId="14" fontId="2" fillId="0" borderId="8" xfId="0" applyNumberFormat="1" applyFont="1" applyFill="1" applyBorder="1" applyAlignment="1" applyProtection="1">
      <alignment horizontal="center" vertical="center" wrapText="1"/>
      <protection hidden="1"/>
    </xf>
    <xf numFmtId="3" fontId="3" fillId="0" borderId="1" xfId="0" applyNumberFormat="1" applyFont="1" applyFill="1" applyBorder="1" applyAlignment="1" applyProtection="1">
      <alignment horizontal="center" vertical="center"/>
      <protection hidden="1"/>
    </xf>
    <xf numFmtId="4" fontId="3" fillId="0" borderId="1" xfId="0" applyNumberFormat="1" applyFont="1" applyFill="1" applyBorder="1" applyAlignment="1" applyProtection="1">
      <alignment horizontal="center" vertical="center"/>
      <protection hidden="1"/>
    </xf>
    <xf numFmtId="3" fontId="3" fillId="0" borderId="1" xfId="0" applyNumberFormat="1" applyFont="1" applyFill="1" applyBorder="1" applyAlignment="1" applyProtection="1">
      <alignment horizontal="center" vertical="center"/>
      <protection locked="0"/>
    </xf>
    <xf numFmtId="4" fontId="3" fillId="0" borderId="1" xfId="0" applyNumberFormat="1" applyFont="1" applyFill="1" applyBorder="1" applyAlignment="1" applyProtection="1">
      <alignment horizontal="center" vertical="center"/>
      <protection locked="0"/>
    </xf>
    <xf numFmtId="0" fontId="8" fillId="5" borderId="0" xfId="0" applyFont="1" applyFill="1"/>
    <xf numFmtId="0" fontId="3" fillId="5" borderId="0" xfId="0" applyFont="1" applyFill="1"/>
    <xf numFmtId="0" fontId="3" fillId="0" borderId="0" xfId="0" applyFont="1" applyAlignment="1">
      <alignment wrapText="1" shrinkToFit="1"/>
    </xf>
    <xf numFmtId="0" fontId="8" fillId="5" borderId="0" xfId="0" applyFont="1" applyFill="1" applyAlignment="1">
      <alignment horizontal="left" shrinkToFit="1"/>
    </xf>
    <xf numFmtId="0" fontId="3" fillId="5" borderId="0" xfId="0" applyFont="1" applyFill="1" applyAlignment="1">
      <alignment horizontal="left" shrinkToFit="1"/>
    </xf>
    <xf numFmtId="0" fontId="3" fillId="0" borderId="0" xfId="0" applyFont="1" applyFill="1" applyAlignment="1">
      <alignment wrapText="1"/>
    </xf>
    <xf numFmtId="0" fontId="3" fillId="0" borderId="0" xfId="0" applyFont="1" applyFill="1"/>
    <xf numFmtId="49" fontId="3" fillId="0" borderId="0" xfId="0" applyNumberFormat="1" applyFont="1" applyFill="1" applyAlignment="1">
      <alignment horizontal="center" vertical="top"/>
    </xf>
    <xf numFmtId="0" fontId="3" fillId="5" borderId="0" xfId="0" applyFont="1" applyFill="1" applyAlignment="1">
      <alignment wrapText="1"/>
    </xf>
    <xf numFmtId="0" fontId="2" fillId="5" borderId="10" xfId="0" applyFont="1" applyFill="1" applyBorder="1" applyAlignment="1" applyProtection="1">
      <alignment horizontal="center" vertical="center" wrapText="1"/>
      <protection hidden="1"/>
    </xf>
    <xf numFmtId="14" fontId="2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2" fillId="5" borderId="11" xfId="0" applyFont="1" applyFill="1" applyBorder="1" applyAlignment="1" applyProtection="1">
      <alignment horizontal="center" vertical="center" wrapText="1"/>
      <protection hidden="1"/>
    </xf>
    <xf numFmtId="14" fontId="2" fillId="5" borderId="8" xfId="0" applyNumberFormat="1" applyFont="1" applyFill="1" applyBorder="1" applyAlignment="1" applyProtection="1">
      <alignment horizontal="center" vertical="center" wrapText="1"/>
      <protection hidden="1"/>
    </xf>
    <xf numFmtId="3" fontId="3" fillId="5" borderId="1" xfId="0" applyNumberFormat="1" applyFont="1" applyFill="1" applyBorder="1" applyAlignment="1" applyProtection="1">
      <alignment horizontal="center" vertical="center"/>
      <protection locked="0"/>
    </xf>
    <xf numFmtId="4" fontId="3" fillId="5" borderId="1" xfId="0" applyNumberFormat="1" applyFont="1" applyFill="1" applyBorder="1" applyAlignment="1" applyProtection="1">
      <alignment horizontal="center" vertical="center"/>
      <protection locked="0"/>
    </xf>
    <xf numFmtId="4" fontId="3" fillId="5" borderId="1" xfId="0" applyNumberFormat="1" applyFont="1" applyFill="1" applyBorder="1" applyAlignment="1" applyProtection="1">
      <alignment horizontal="center" vertical="center"/>
      <protection hidden="1"/>
    </xf>
    <xf numFmtId="3" fontId="3" fillId="5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Font="1" applyFill="1" applyProtection="1">
      <protection hidden="1"/>
    </xf>
    <xf numFmtId="49" fontId="3" fillId="0" borderId="0" xfId="0" applyNumberFormat="1" applyFont="1" applyFill="1" applyAlignment="1" applyProtection="1">
      <alignment horizontal="center" vertical="top"/>
      <protection hidden="1"/>
    </xf>
    <xf numFmtId="0" fontId="5" fillId="4" borderId="0" xfId="0" applyFont="1" applyFill="1" applyAlignment="1" applyProtection="1">
      <alignment horizontal="center" vertical="center"/>
      <protection hidden="1"/>
    </xf>
    <xf numFmtId="0" fontId="2" fillId="5" borderId="14" xfId="0" applyFont="1" applyFill="1" applyBorder="1" applyAlignment="1" applyProtection="1">
      <alignment horizontal="left"/>
      <protection hidden="1"/>
    </xf>
    <xf numFmtId="0" fontId="3" fillId="5" borderId="14" xfId="0" applyFont="1" applyFill="1" applyBorder="1" applyAlignment="1" applyProtection="1">
      <alignment horizontal="left"/>
      <protection hidden="1"/>
    </xf>
    <xf numFmtId="0" fontId="2" fillId="0" borderId="2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Fill="1" applyBorder="1" applyAlignment="1" applyProtection="1">
      <alignment horizontal="center" vertical="center" wrapText="1"/>
      <protection hidden="1"/>
    </xf>
    <xf numFmtId="0" fontId="2" fillId="0" borderId="4" xfId="0" applyFont="1" applyFill="1" applyBorder="1" applyAlignment="1" applyProtection="1">
      <alignment horizontal="center" vertical="center" wrapText="1"/>
      <protection hidden="1"/>
    </xf>
    <xf numFmtId="49" fontId="3" fillId="0" borderId="0" xfId="0" applyNumberFormat="1" applyFont="1" applyAlignment="1" applyProtection="1">
      <alignment horizontal="left" vertical="center" wrapText="1"/>
      <protection hidden="1"/>
    </xf>
    <xf numFmtId="0" fontId="2" fillId="0" borderId="12" xfId="0" applyFont="1" applyFill="1" applyBorder="1" applyAlignment="1" applyProtection="1">
      <alignment horizontal="center" vertical="center" wrapText="1"/>
      <protection hidden="1"/>
    </xf>
    <xf numFmtId="0" fontId="2" fillId="0" borderId="5" xfId="0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left"/>
      <protection hidden="1"/>
    </xf>
    <xf numFmtId="0" fontId="2" fillId="0" borderId="9" xfId="0" applyFont="1" applyFill="1" applyBorder="1" applyAlignment="1" applyProtection="1">
      <alignment horizontal="center" vertical="center" wrapText="1"/>
      <protection hidden="1"/>
    </xf>
    <xf numFmtId="0" fontId="2" fillId="0" borderId="6" xfId="0" applyFont="1" applyFill="1" applyBorder="1" applyAlignment="1" applyProtection="1">
      <alignment horizontal="center" vertical="center" wrapText="1"/>
      <protection hidden="1"/>
    </xf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/>
    </xf>
    <xf numFmtId="49" fontId="3" fillId="0" borderId="0" xfId="0" applyNumberFormat="1" applyFont="1" applyFill="1" applyAlignment="1" applyProtection="1">
      <alignment horizontal="left" vertical="center" wrapText="1"/>
      <protection hidden="1"/>
    </xf>
    <xf numFmtId="0" fontId="4" fillId="0" borderId="0" xfId="0" applyFont="1" applyFill="1" applyAlignment="1" applyProtection="1">
      <alignment horizontal="left"/>
      <protection hidden="1"/>
    </xf>
    <xf numFmtId="0" fontId="2" fillId="0" borderId="14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10" fillId="0" borderId="13" xfId="0" applyFont="1" applyFill="1" applyBorder="1" applyAlignment="1">
      <alignment horizontal="left"/>
    </xf>
    <xf numFmtId="0" fontId="10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" fillId="5" borderId="14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left"/>
    </xf>
    <xf numFmtId="49" fontId="3" fillId="0" borderId="0" xfId="0" applyNumberFormat="1" applyFont="1" applyFill="1" applyAlignment="1">
      <alignment horizontal="left" vertical="center" wrapText="1"/>
    </xf>
    <xf numFmtId="0" fontId="2" fillId="5" borderId="12" xfId="0" applyFont="1" applyFill="1" applyBorder="1" applyAlignment="1" applyProtection="1">
      <alignment horizontal="center" vertical="center" wrapText="1"/>
      <protection hidden="1"/>
    </xf>
    <xf numFmtId="0" fontId="2" fillId="5" borderId="5" xfId="0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Fill="1" applyAlignment="1">
      <alignment horizontal="left"/>
    </xf>
    <xf numFmtId="0" fontId="10" fillId="5" borderId="13" xfId="0" applyFont="1" applyFill="1" applyBorder="1" applyAlignment="1">
      <alignment horizontal="left" wrapText="1" shrinkToFit="1"/>
    </xf>
    <xf numFmtId="0" fontId="2" fillId="5" borderId="2" xfId="0" applyFont="1" applyFill="1" applyBorder="1" applyAlignment="1" applyProtection="1">
      <alignment horizontal="center" vertical="center" wrapText="1"/>
      <protection hidden="1"/>
    </xf>
    <xf numFmtId="0" fontId="2" fillId="5" borderId="3" xfId="0" applyFont="1" applyFill="1" applyBorder="1" applyAlignment="1" applyProtection="1">
      <alignment horizontal="center" vertical="center" wrapText="1"/>
      <protection hidden="1"/>
    </xf>
    <xf numFmtId="0" fontId="2" fillId="5" borderId="4" xfId="0" applyFont="1" applyFill="1" applyBorder="1" applyAlignment="1" applyProtection="1">
      <alignment horizontal="center" vertical="center" wrapText="1"/>
      <protection hidden="1"/>
    </xf>
    <xf numFmtId="0" fontId="2" fillId="5" borderId="9" xfId="0" applyFont="1" applyFill="1" applyBorder="1" applyAlignment="1" applyProtection="1">
      <alignment horizontal="center" vertical="center" wrapText="1"/>
      <protection hidden="1"/>
    </xf>
    <xf numFmtId="0" fontId="2" fillId="5" borderId="6" xfId="0" applyFont="1" applyFill="1" applyBorder="1" applyAlignment="1" applyProtection="1">
      <alignment horizontal="center" vertical="center" wrapText="1"/>
      <protection hidden="1"/>
    </xf>
    <xf numFmtId="0" fontId="2" fillId="0" borderId="14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3"/>
  <sheetViews>
    <sheetView view="pageBreakPreview" zoomScale="115" zoomScaleNormal="100" zoomScaleSheetLayoutView="115" workbookViewId="0">
      <selection activeCell="IH13" sqref="IH13"/>
    </sheetView>
  </sheetViews>
  <sheetFormatPr defaultColWidth="14.85546875" defaultRowHeight="15" x14ac:dyDescent="0.25"/>
  <cols>
    <col min="1" max="5" width="9.28515625" style="18" bestFit="1" customWidth="1"/>
    <col min="6" max="6" width="16.7109375" style="18" bestFit="1" customWidth="1"/>
    <col min="7" max="9" width="13.85546875" style="18" bestFit="1" customWidth="1"/>
    <col min="10" max="10" width="16.7109375" style="18" bestFit="1" customWidth="1"/>
    <col min="11" max="15" width="9.140625" style="18" bestFit="1" customWidth="1"/>
    <col min="16" max="16" width="15" style="18" bestFit="1" customWidth="1"/>
    <col min="17" max="17" width="12.7109375" style="18" bestFit="1" customWidth="1"/>
    <col min="18" max="18" width="13.85546875" style="18" bestFit="1" customWidth="1"/>
    <col min="19" max="19" width="12.7109375" style="18" bestFit="1" customWidth="1"/>
    <col min="20" max="20" width="15" style="18" bestFit="1" customWidth="1"/>
    <col min="21" max="25" width="9.140625" style="18" bestFit="1" customWidth="1"/>
    <col min="26" max="30" width="9.42578125" style="18" bestFit="1" customWidth="1"/>
    <col min="31" max="32" width="12.7109375" style="18" bestFit="1" customWidth="1"/>
    <col min="33" max="33" width="11.140625" style="18" bestFit="1" customWidth="1"/>
    <col min="34" max="34" width="10" style="18" bestFit="1" customWidth="1"/>
    <col min="35" max="35" width="12.7109375" style="18" bestFit="1" customWidth="1"/>
    <col min="36" max="40" width="9.28515625" style="18" bestFit="1" customWidth="1"/>
    <col min="41" max="42" width="11.140625" style="18" bestFit="1" customWidth="1"/>
    <col min="43" max="43" width="9.5703125" style="18" bestFit="1" customWidth="1"/>
    <col min="44" max="44" width="10" style="18" bestFit="1" customWidth="1"/>
    <col min="45" max="45" width="12.7109375" style="18" bestFit="1" customWidth="1"/>
    <col min="46" max="50" width="9.140625" style="18" bestFit="1" customWidth="1"/>
    <col min="51" max="55" width="8.28515625" style="18" bestFit="1" customWidth="1"/>
    <col min="56" max="56" width="12.7109375" style="18" bestFit="1" customWidth="1"/>
    <col min="57" max="57" width="13.85546875" style="18" bestFit="1" customWidth="1"/>
    <col min="58" max="59" width="11.140625" style="18" bestFit="1" customWidth="1"/>
    <col min="60" max="60" width="13.85546875" style="18" bestFit="1" customWidth="1"/>
    <col min="61" max="65" width="8.28515625" style="18" bestFit="1" customWidth="1"/>
    <col min="66" max="66" width="8.42578125" style="18" bestFit="1" customWidth="1"/>
    <col min="67" max="67" width="12.7109375" style="18" bestFit="1" customWidth="1"/>
    <col min="68" max="68" width="10" style="18" bestFit="1" customWidth="1"/>
    <col min="69" max="69" width="8.42578125" style="18" bestFit="1" customWidth="1"/>
    <col min="70" max="70" width="12.7109375" style="18" bestFit="1" customWidth="1"/>
    <col min="71" max="75" width="8.140625" style="18" bestFit="1" customWidth="1"/>
    <col min="76" max="80" width="8.28515625" style="18" bestFit="1" customWidth="1"/>
    <col min="81" max="84" width="12.7109375" style="18" bestFit="1" customWidth="1"/>
    <col min="85" max="85" width="13.85546875" style="18" bestFit="1" customWidth="1"/>
    <col min="86" max="90" width="8.28515625" style="18" bestFit="1" customWidth="1"/>
    <col min="91" max="93" width="11.140625" style="18" bestFit="1" customWidth="1"/>
    <col min="94" max="94" width="10" style="18" bestFit="1" customWidth="1"/>
    <col min="95" max="95" width="12.7109375" style="18" bestFit="1" customWidth="1"/>
    <col min="96" max="100" width="8.140625" style="18" bestFit="1" customWidth="1"/>
    <col min="101" max="105" width="10.5703125" style="18" bestFit="1" customWidth="1"/>
    <col min="106" max="106" width="15" style="18" bestFit="1" customWidth="1"/>
    <col min="107" max="107" width="13.85546875" style="18" bestFit="1" customWidth="1"/>
    <col min="108" max="109" width="12.7109375" style="18" bestFit="1" customWidth="1"/>
    <col min="110" max="110" width="15" style="18" bestFit="1" customWidth="1"/>
    <col min="111" max="115" width="10.42578125" style="18" bestFit="1" customWidth="1"/>
    <col min="116" max="117" width="12.7109375" style="18" bestFit="1" customWidth="1"/>
    <col min="118" max="118" width="10.7109375" style="18" bestFit="1" customWidth="1"/>
    <col min="119" max="119" width="11.140625" style="18" bestFit="1" customWidth="1"/>
    <col min="120" max="120" width="12.7109375" style="18" bestFit="1" customWidth="1"/>
    <col min="121" max="125" width="10.28515625" style="18" bestFit="1" customWidth="1"/>
    <col min="126" max="130" width="9.140625" style="18" bestFit="1" customWidth="1"/>
    <col min="131" max="131" width="12.7109375" style="18" bestFit="1" customWidth="1"/>
    <col min="132" max="132" width="9.140625" style="18" bestFit="1" customWidth="1"/>
    <col min="133" max="133" width="13.85546875" style="18" bestFit="1" customWidth="1"/>
    <col min="134" max="134" width="12.7109375" style="18" bestFit="1" customWidth="1"/>
    <col min="135" max="135" width="13.85546875" style="18" bestFit="1" customWidth="1"/>
    <col min="136" max="140" width="9.140625" style="18" bestFit="1" customWidth="1"/>
    <col min="141" max="142" width="9.28515625" style="18" bestFit="1" customWidth="1"/>
    <col min="143" max="143" width="13.85546875" style="18" bestFit="1" customWidth="1"/>
    <col min="144" max="144" width="12.7109375" style="18" bestFit="1" customWidth="1"/>
    <col min="145" max="145" width="13.85546875" style="18" bestFit="1" customWidth="1"/>
    <col min="146" max="150" width="9" style="18" bestFit="1" customWidth="1"/>
    <col min="151" max="155" width="9.140625" style="18" bestFit="1" customWidth="1"/>
    <col min="156" max="156" width="15" style="18" bestFit="1" customWidth="1"/>
    <col min="157" max="157" width="13.85546875" style="18" bestFit="1" customWidth="1"/>
    <col min="158" max="159" width="12.7109375" style="18" bestFit="1" customWidth="1"/>
    <col min="160" max="160" width="15" style="18" bestFit="1" customWidth="1"/>
    <col min="161" max="165" width="9.140625" style="18" bestFit="1" customWidth="1"/>
    <col min="166" max="166" width="13.85546875" style="18" bestFit="1" customWidth="1"/>
    <col min="167" max="168" width="12.7109375" style="18" bestFit="1" customWidth="1"/>
    <col min="169" max="169" width="11.140625" style="18" bestFit="1" customWidth="1"/>
    <col min="170" max="170" width="13.85546875" style="18" bestFit="1" customWidth="1"/>
    <col min="171" max="175" width="9" style="18" bestFit="1" customWidth="1"/>
    <col min="176" max="180" width="8.7109375" style="18" bestFit="1" customWidth="1"/>
    <col min="181" max="181" width="15" style="18" bestFit="1" customWidth="1"/>
    <col min="182" max="184" width="11.140625" style="18" bestFit="1" customWidth="1"/>
    <col min="185" max="185" width="15" style="18" bestFit="1" customWidth="1"/>
    <col min="186" max="190" width="8.5703125" style="18" bestFit="1" customWidth="1"/>
    <col min="191" max="191" width="15" style="18" bestFit="1" customWidth="1"/>
    <col min="192" max="192" width="10" style="18" bestFit="1" customWidth="1"/>
    <col min="193" max="194" width="8.85546875" style="18" bestFit="1" customWidth="1"/>
    <col min="195" max="195" width="15" style="18" bestFit="1" customWidth="1"/>
    <col min="196" max="200" width="8.42578125" style="18" bestFit="1" customWidth="1"/>
    <col min="201" max="205" width="8.140625" style="18" bestFit="1" customWidth="1"/>
    <col min="206" max="206" width="13.85546875" style="18" bestFit="1" customWidth="1"/>
    <col min="207" max="207" width="11.140625" style="18" bestFit="1" customWidth="1"/>
    <col min="208" max="208" width="12.7109375" style="18" bestFit="1" customWidth="1"/>
    <col min="209" max="209" width="11.140625" style="18" bestFit="1" customWidth="1"/>
    <col min="210" max="210" width="13.85546875" style="18" bestFit="1" customWidth="1"/>
    <col min="211" max="215" width="8" style="18" bestFit="1" customWidth="1"/>
    <col min="216" max="216" width="13.85546875" style="18" bestFit="1" customWidth="1"/>
    <col min="217" max="217" width="11.140625" style="18" bestFit="1" customWidth="1"/>
    <col min="218" max="218" width="12.7109375" style="18" bestFit="1" customWidth="1"/>
    <col min="219" max="219" width="11.140625" style="18" bestFit="1" customWidth="1"/>
    <col min="220" max="220" width="13.85546875" style="18" bestFit="1" customWidth="1"/>
    <col min="221" max="225" width="7.85546875" style="18" bestFit="1" customWidth="1"/>
    <col min="226" max="230" width="8.140625" style="18" bestFit="1" customWidth="1"/>
    <col min="231" max="232" width="12.7109375" style="18" bestFit="1" customWidth="1"/>
    <col min="233" max="234" width="10" style="18" bestFit="1" customWidth="1"/>
    <col min="235" max="235" width="13.85546875" style="18" bestFit="1" customWidth="1"/>
    <col min="236" max="240" width="8" style="18" bestFit="1" customWidth="1"/>
    <col min="241" max="241" width="13.85546875" style="18" bestFit="1" customWidth="1"/>
    <col min="242" max="244" width="8.28515625" style="18" bestFit="1" customWidth="1"/>
    <col min="245" max="245" width="13.85546875" style="18" bestFit="1" customWidth="1"/>
    <col min="246" max="250" width="7.85546875" style="18" bestFit="1" customWidth="1"/>
    <col min="251" max="16384" width="14.85546875" style="18"/>
  </cols>
  <sheetData>
    <row r="1" spans="1:250" s="12" customFormat="1" x14ac:dyDescent="0.25">
      <c r="A1" s="12" t="s">
        <v>24</v>
      </c>
      <c r="B1" s="12" t="s">
        <v>25</v>
      </c>
      <c r="C1" s="12" t="s">
        <v>26</v>
      </c>
      <c r="D1" s="12" t="s">
        <v>27</v>
      </c>
      <c r="E1" s="12" t="s">
        <v>28</v>
      </c>
      <c r="F1" s="12" t="s">
        <v>29</v>
      </c>
      <c r="G1" s="12" t="s">
        <v>30</v>
      </c>
      <c r="H1" s="12" t="s">
        <v>31</v>
      </c>
      <c r="I1" s="12" t="s">
        <v>32</v>
      </c>
      <c r="J1" s="12" t="s">
        <v>33</v>
      </c>
      <c r="K1" s="12" t="s">
        <v>34</v>
      </c>
      <c r="L1" s="12" t="s">
        <v>35</v>
      </c>
      <c r="M1" s="12" t="s">
        <v>36</v>
      </c>
      <c r="N1" s="12" t="s">
        <v>37</v>
      </c>
      <c r="O1" s="12" t="s">
        <v>38</v>
      </c>
      <c r="P1" s="12" t="s">
        <v>39</v>
      </c>
      <c r="Q1" s="12" t="s">
        <v>40</v>
      </c>
      <c r="R1" s="12" t="s">
        <v>41</v>
      </c>
      <c r="S1" s="12" t="s">
        <v>42</v>
      </c>
      <c r="T1" s="12" t="s">
        <v>43</v>
      </c>
      <c r="U1" s="12" t="s">
        <v>44</v>
      </c>
      <c r="V1" s="12" t="s">
        <v>45</v>
      </c>
      <c r="W1" s="12" t="s">
        <v>46</v>
      </c>
      <c r="X1" s="12" t="s">
        <v>47</v>
      </c>
      <c r="Y1" s="12" t="s">
        <v>48</v>
      </c>
      <c r="Z1" s="13" t="s">
        <v>49</v>
      </c>
      <c r="AA1" s="13" t="s">
        <v>50</v>
      </c>
      <c r="AB1" s="13" t="s">
        <v>51</v>
      </c>
      <c r="AC1" s="13" t="s">
        <v>52</v>
      </c>
      <c r="AD1" s="13" t="s">
        <v>53</v>
      </c>
      <c r="AE1" s="13" t="s">
        <v>54</v>
      </c>
      <c r="AF1" s="13" t="s">
        <v>55</v>
      </c>
      <c r="AG1" s="13" t="s">
        <v>56</v>
      </c>
      <c r="AH1" s="13" t="s">
        <v>57</v>
      </c>
      <c r="AI1" s="13" t="s">
        <v>58</v>
      </c>
      <c r="AJ1" s="13" t="s">
        <v>59</v>
      </c>
      <c r="AK1" s="13" t="s">
        <v>60</v>
      </c>
      <c r="AL1" s="13" t="s">
        <v>61</v>
      </c>
      <c r="AM1" s="13" t="s">
        <v>62</v>
      </c>
      <c r="AN1" s="13" t="s">
        <v>63</v>
      </c>
      <c r="AO1" s="13" t="s">
        <v>64</v>
      </c>
      <c r="AP1" s="13" t="s">
        <v>65</v>
      </c>
      <c r="AQ1" s="13" t="s">
        <v>66</v>
      </c>
      <c r="AR1" s="13" t="s">
        <v>67</v>
      </c>
      <c r="AS1" s="13" t="s">
        <v>68</v>
      </c>
      <c r="AT1" s="13" t="s">
        <v>69</v>
      </c>
      <c r="AU1" s="13" t="s">
        <v>70</v>
      </c>
      <c r="AV1" s="13" t="s">
        <v>71</v>
      </c>
      <c r="AW1" s="13" t="s">
        <v>72</v>
      </c>
      <c r="AX1" s="13" t="s">
        <v>73</v>
      </c>
      <c r="AY1" s="13" t="s">
        <v>74</v>
      </c>
      <c r="AZ1" s="13" t="s">
        <v>75</v>
      </c>
      <c r="BA1" s="13" t="s">
        <v>76</v>
      </c>
      <c r="BB1" s="13" t="s">
        <v>77</v>
      </c>
      <c r="BC1" s="13" t="s">
        <v>78</v>
      </c>
      <c r="BD1" s="13" t="s">
        <v>79</v>
      </c>
      <c r="BE1" s="13" t="s">
        <v>80</v>
      </c>
      <c r="BF1" s="13" t="s">
        <v>81</v>
      </c>
      <c r="BG1" s="13" t="s">
        <v>82</v>
      </c>
      <c r="BH1" s="13" t="s">
        <v>83</v>
      </c>
      <c r="BI1" s="13" t="s">
        <v>84</v>
      </c>
      <c r="BJ1" s="13" t="s">
        <v>85</v>
      </c>
      <c r="BK1" s="13" t="s">
        <v>86</v>
      </c>
      <c r="BL1" s="13" t="s">
        <v>87</v>
      </c>
      <c r="BM1" s="13" t="s">
        <v>88</v>
      </c>
      <c r="BN1" s="13" t="s">
        <v>89</v>
      </c>
      <c r="BO1" s="13" t="s">
        <v>90</v>
      </c>
      <c r="BP1" s="13" t="s">
        <v>91</v>
      </c>
      <c r="BQ1" s="13" t="s">
        <v>92</v>
      </c>
      <c r="BR1" s="13" t="s">
        <v>93</v>
      </c>
      <c r="BS1" s="13" t="s">
        <v>94</v>
      </c>
      <c r="BT1" s="13" t="s">
        <v>95</v>
      </c>
      <c r="BU1" s="13" t="s">
        <v>96</v>
      </c>
      <c r="BV1" s="13" t="s">
        <v>97</v>
      </c>
      <c r="BW1" s="13" t="s">
        <v>98</v>
      </c>
      <c r="BX1" s="13" t="s">
        <v>99</v>
      </c>
      <c r="BY1" s="13" t="s">
        <v>100</v>
      </c>
      <c r="BZ1" s="13" t="s">
        <v>101</v>
      </c>
      <c r="CA1" s="13" t="s">
        <v>102</v>
      </c>
      <c r="CB1" s="13" t="s">
        <v>103</v>
      </c>
      <c r="CC1" s="13" t="s">
        <v>104</v>
      </c>
      <c r="CD1" s="13" t="s">
        <v>105</v>
      </c>
      <c r="CE1" s="13" t="s">
        <v>106</v>
      </c>
      <c r="CF1" s="13" t="s">
        <v>107</v>
      </c>
      <c r="CG1" s="13" t="s">
        <v>108</v>
      </c>
      <c r="CH1" s="13" t="s">
        <v>109</v>
      </c>
      <c r="CI1" s="13" t="s">
        <v>110</v>
      </c>
      <c r="CJ1" s="13" t="s">
        <v>111</v>
      </c>
      <c r="CK1" s="13" t="s">
        <v>112</v>
      </c>
      <c r="CL1" s="13" t="s">
        <v>113</v>
      </c>
      <c r="CM1" s="13" t="s">
        <v>114</v>
      </c>
      <c r="CN1" s="13" t="s">
        <v>115</v>
      </c>
      <c r="CO1" s="13" t="s">
        <v>116</v>
      </c>
      <c r="CP1" s="13" t="s">
        <v>117</v>
      </c>
      <c r="CQ1" s="13" t="s">
        <v>118</v>
      </c>
      <c r="CR1" s="13" t="s">
        <v>119</v>
      </c>
      <c r="CS1" s="13" t="s">
        <v>120</v>
      </c>
      <c r="CT1" s="13" t="s">
        <v>121</v>
      </c>
      <c r="CU1" s="13" t="s">
        <v>122</v>
      </c>
      <c r="CV1" s="13" t="s">
        <v>123</v>
      </c>
      <c r="CW1" s="13" t="s">
        <v>124</v>
      </c>
      <c r="CX1" s="13" t="s">
        <v>125</v>
      </c>
      <c r="CY1" s="13" t="s">
        <v>126</v>
      </c>
      <c r="CZ1" s="13" t="s">
        <v>127</v>
      </c>
      <c r="DA1" s="13" t="s">
        <v>128</v>
      </c>
      <c r="DB1" s="13" t="s">
        <v>129</v>
      </c>
      <c r="DC1" s="13" t="s">
        <v>130</v>
      </c>
      <c r="DD1" s="13" t="s">
        <v>131</v>
      </c>
      <c r="DE1" s="13" t="s">
        <v>132</v>
      </c>
      <c r="DF1" s="13" t="s">
        <v>133</v>
      </c>
      <c r="DG1" s="13" t="s">
        <v>134</v>
      </c>
      <c r="DH1" s="13" t="s">
        <v>135</v>
      </c>
      <c r="DI1" s="13" t="s">
        <v>136</v>
      </c>
      <c r="DJ1" s="13" t="s">
        <v>137</v>
      </c>
      <c r="DK1" s="13" t="s">
        <v>138</v>
      </c>
      <c r="DL1" s="13" t="s">
        <v>139</v>
      </c>
      <c r="DM1" s="13" t="s">
        <v>140</v>
      </c>
      <c r="DN1" s="13" t="s">
        <v>141</v>
      </c>
      <c r="DO1" s="13" t="s">
        <v>142</v>
      </c>
      <c r="DP1" s="13" t="s">
        <v>143</v>
      </c>
      <c r="DQ1" s="13" t="s">
        <v>144</v>
      </c>
      <c r="DR1" s="13" t="s">
        <v>145</v>
      </c>
      <c r="DS1" s="13" t="s">
        <v>146</v>
      </c>
      <c r="DT1" s="13" t="s">
        <v>147</v>
      </c>
      <c r="DU1" s="13" t="s">
        <v>148</v>
      </c>
      <c r="DV1" s="13" t="s">
        <v>149</v>
      </c>
      <c r="DW1" s="13" t="s">
        <v>150</v>
      </c>
      <c r="DX1" s="13" t="s">
        <v>151</v>
      </c>
      <c r="DY1" s="13" t="s">
        <v>152</v>
      </c>
      <c r="DZ1" s="13" t="s">
        <v>153</v>
      </c>
      <c r="EA1" s="13" t="s">
        <v>154</v>
      </c>
      <c r="EB1" s="13" t="s">
        <v>155</v>
      </c>
      <c r="EC1" s="13" t="s">
        <v>156</v>
      </c>
      <c r="ED1" s="13" t="s">
        <v>157</v>
      </c>
      <c r="EE1" s="13" t="s">
        <v>158</v>
      </c>
      <c r="EF1" s="13" t="s">
        <v>159</v>
      </c>
      <c r="EG1" s="13" t="s">
        <v>160</v>
      </c>
      <c r="EH1" s="13" t="s">
        <v>161</v>
      </c>
      <c r="EI1" s="13" t="s">
        <v>162</v>
      </c>
      <c r="EJ1" s="13" t="s">
        <v>163</v>
      </c>
      <c r="EK1" s="13" t="s">
        <v>164</v>
      </c>
      <c r="EL1" s="13" t="s">
        <v>165</v>
      </c>
      <c r="EM1" s="13" t="s">
        <v>166</v>
      </c>
      <c r="EN1" s="13" t="s">
        <v>167</v>
      </c>
      <c r="EO1" s="13" t="s">
        <v>168</v>
      </c>
      <c r="EP1" s="13" t="s">
        <v>169</v>
      </c>
      <c r="EQ1" s="13" t="s">
        <v>170</v>
      </c>
      <c r="ER1" s="13" t="s">
        <v>171</v>
      </c>
      <c r="ES1" s="13" t="s">
        <v>172</v>
      </c>
      <c r="ET1" s="13" t="s">
        <v>173</v>
      </c>
      <c r="EU1" s="13" t="s">
        <v>174</v>
      </c>
      <c r="EV1" s="13" t="s">
        <v>175</v>
      </c>
      <c r="EW1" s="13" t="s">
        <v>176</v>
      </c>
      <c r="EX1" s="13" t="s">
        <v>177</v>
      </c>
      <c r="EY1" s="13" t="s">
        <v>178</v>
      </c>
      <c r="EZ1" s="13" t="s">
        <v>179</v>
      </c>
      <c r="FA1" s="13" t="s">
        <v>180</v>
      </c>
      <c r="FB1" s="13" t="s">
        <v>181</v>
      </c>
      <c r="FC1" s="13" t="s">
        <v>182</v>
      </c>
      <c r="FD1" s="13" t="s">
        <v>183</v>
      </c>
      <c r="FE1" s="13" t="s">
        <v>184</v>
      </c>
      <c r="FF1" s="13" t="s">
        <v>185</v>
      </c>
      <c r="FG1" s="13" t="s">
        <v>186</v>
      </c>
      <c r="FH1" s="13" t="s">
        <v>187</v>
      </c>
      <c r="FI1" s="13" t="s">
        <v>188</v>
      </c>
      <c r="FJ1" s="13" t="s">
        <v>189</v>
      </c>
      <c r="FK1" s="13" t="s">
        <v>190</v>
      </c>
      <c r="FL1" s="13" t="s">
        <v>191</v>
      </c>
      <c r="FM1" s="13" t="s">
        <v>192</v>
      </c>
      <c r="FN1" s="13" t="s">
        <v>193</v>
      </c>
      <c r="FO1" s="13" t="s">
        <v>194</v>
      </c>
      <c r="FP1" s="13" t="s">
        <v>195</v>
      </c>
      <c r="FQ1" s="13" t="s">
        <v>196</v>
      </c>
      <c r="FR1" s="13" t="s">
        <v>197</v>
      </c>
      <c r="FS1" s="13" t="s">
        <v>198</v>
      </c>
      <c r="FT1" s="13" t="s">
        <v>199</v>
      </c>
      <c r="FU1" s="13" t="s">
        <v>200</v>
      </c>
      <c r="FV1" s="13" t="s">
        <v>201</v>
      </c>
      <c r="FW1" s="13" t="s">
        <v>202</v>
      </c>
      <c r="FX1" s="13" t="s">
        <v>203</v>
      </c>
      <c r="FY1" s="13" t="s">
        <v>204</v>
      </c>
      <c r="FZ1" s="13" t="s">
        <v>205</v>
      </c>
      <c r="GA1" s="13" t="s">
        <v>206</v>
      </c>
      <c r="GB1" s="13" t="s">
        <v>207</v>
      </c>
      <c r="GC1" s="13" t="s">
        <v>208</v>
      </c>
      <c r="GD1" s="13" t="s">
        <v>209</v>
      </c>
      <c r="GE1" s="13" t="s">
        <v>210</v>
      </c>
      <c r="GF1" s="13" t="s">
        <v>211</v>
      </c>
      <c r="GG1" s="13" t="s">
        <v>212</v>
      </c>
      <c r="GH1" s="13" t="s">
        <v>213</v>
      </c>
      <c r="GI1" s="13" t="s">
        <v>214</v>
      </c>
      <c r="GJ1" s="13" t="s">
        <v>215</v>
      </c>
      <c r="GK1" s="13" t="s">
        <v>216</v>
      </c>
      <c r="GL1" s="13" t="s">
        <v>217</v>
      </c>
      <c r="GM1" s="13" t="s">
        <v>218</v>
      </c>
      <c r="GN1" s="13" t="s">
        <v>219</v>
      </c>
      <c r="GO1" s="13" t="s">
        <v>220</v>
      </c>
      <c r="GP1" s="13" t="s">
        <v>221</v>
      </c>
      <c r="GQ1" s="13" t="s">
        <v>222</v>
      </c>
      <c r="GR1" s="13" t="s">
        <v>223</v>
      </c>
      <c r="GS1" s="13" t="s">
        <v>224</v>
      </c>
      <c r="GT1" s="13" t="s">
        <v>225</v>
      </c>
      <c r="GU1" s="13" t="s">
        <v>226</v>
      </c>
      <c r="GV1" s="13" t="s">
        <v>227</v>
      </c>
      <c r="GW1" s="13" t="s">
        <v>228</v>
      </c>
      <c r="GX1" s="13" t="s">
        <v>229</v>
      </c>
      <c r="GY1" s="13" t="s">
        <v>230</v>
      </c>
      <c r="GZ1" s="13" t="s">
        <v>231</v>
      </c>
      <c r="HA1" s="13" t="s">
        <v>232</v>
      </c>
      <c r="HB1" s="13" t="s">
        <v>233</v>
      </c>
      <c r="HC1" s="13" t="s">
        <v>234</v>
      </c>
      <c r="HD1" s="13" t="s">
        <v>235</v>
      </c>
      <c r="HE1" s="13" t="s">
        <v>236</v>
      </c>
      <c r="HF1" s="13" t="s">
        <v>237</v>
      </c>
      <c r="HG1" s="13" t="s">
        <v>238</v>
      </c>
      <c r="HH1" s="13" t="s">
        <v>239</v>
      </c>
      <c r="HI1" s="13" t="s">
        <v>240</v>
      </c>
      <c r="HJ1" s="13" t="s">
        <v>241</v>
      </c>
      <c r="HK1" s="13" t="s">
        <v>242</v>
      </c>
      <c r="HL1" s="13" t="s">
        <v>243</v>
      </c>
      <c r="HM1" s="13" t="s">
        <v>244</v>
      </c>
      <c r="HN1" s="13" t="s">
        <v>245</v>
      </c>
      <c r="HO1" s="13" t="s">
        <v>246</v>
      </c>
      <c r="HP1" s="13" t="s">
        <v>247</v>
      </c>
      <c r="HQ1" s="13" t="s">
        <v>248</v>
      </c>
      <c r="HR1" s="13" t="s">
        <v>249</v>
      </c>
      <c r="HS1" s="13" t="s">
        <v>250</v>
      </c>
      <c r="HT1" s="13" t="s">
        <v>251</v>
      </c>
      <c r="HU1" s="13" t="s">
        <v>252</v>
      </c>
      <c r="HV1" s="13" t="s">
        <v>253</v>
      </c>
      <c r="HW1" s="13" t="s">
        <v>254</v>
      </c>
      <c r="HX1" s="13" t="s">
        <v>255</v>
      </c>
      <c r="HY1" s="13" t="s">
        <v>256</v>
      </c>
      <c r="HZ1" s="13" t="s">
        <v>257</v>
      </c>
      <c r="IA1" s="13" t="s">
        <v>258</v>
      </c>
      <c r="IB1" s="13" t="s">
        <v>259</v>
      </c>
      <c r="IC1" s="13" t="s">
        <v>260</v>
      </c>
      <c r="ID1" s="13" t="s">
        <v>261</v>
      </c>
      <c r="IE1" s="13" t="s">
        <v>262</v>
      </c>
      <c r="IF1" s="13" t="s">
        <v>263</v>
      </c>
      <c r="IG1" s="13" t="s">
        <v>264</v>
      </c>
      <c r="IH1" s="13" t="s">
        <v>265</v>
      </c>
      <c r="II1" s="13" t="s">
        <v>266</v>
      </c>
      <c r="IJ1" s="13" t="s">
        <v>267</v>
      </c>
      <c r="IK1" s="13" t="s">
        <v>268</v>
      </c>
      <c r="IL1" s="13" t="s">
        <v>269</v>
      </c>
      <c r="IM1" s="13" t="s">
        <v>270</v>
      </c>
      <c r="IN1" s="13" t="s">
        <v>271</v>
      </c>
      <c r="IO1" s="13" t="s">
        <v>272</v>
      </c>
      <c r="IP1" s="13" t="s">
        <v>273</v>
      </c>
    </row>
    <row r="2" spans="1:250" s="17" customFormat="1" x14ac:dyDescent="0.25">
      <c r="A2" s="14">
        <f>'Sumár za NSRR'!C5</f>
        <v>256</v>
      </c>
      <c r="B2" s="14">
        <f>'Sumár za NSRR'!C6</f>
        <v>344</v>
      </c>
      <c r="C2" s="14">
        <f>'Sumár za NSRR'!C7</f>
        <v>418</v>
      </c>
      <c r="D2" s="14">
        <f>'Sumár za NSRR'!C8</f>
        <v>2893</v>
      </c>
      <c r="E2" s="14">
        <f>'Sumár za NSRR'!C9</f>
        <v>3911</v>
      </c>
      <c r="F2" s="15" t="str">
        <f>FIXED('Sumár za NSRR'!D5,2,)</f>
        <v>1 798 947 114,18</v>
      </c>
      <c r="G2" s="15" t="str">
        <f>FIXED('Sumár za NSRR'!D6,2,)</f>
        <v>86 215 652,91</v>
      </c>
      <c r="H2" s="15" t="str">
        <f>FIXED('Sumár za NSRR'!D7,2,)</f>
        <v>18 132 175,32</v>
      </c>
      <c r="I2" s="16" t="str">
        <f>FIXED('Sumár za NSRR'!D8,2,)</f>
        <v>31 079 632,33</v>
      </c>
      <c r="J2" s="16" t="str">
        <f>FIXED('Sumár za NSRR'!D9,2,)</f>
        <v>1 934 374 574,74</v>
      </c>
      <c r="K2" s="14">
        <f>'Sumár za NSRR'!E5</f>
        <v>44</v>
      </c>
      <c r="L2" s="14">
        <f>'Sumár za NSRR'!E6</f>
        <v>33</v>
      </c>
      <c r="M2" s="14">
        <f>'Sumár za NSRR'!E7</f>
        <v>44</v>
      </c>
      <c r="N2" s="14">
        <f>'Sumár za NSRR'!E8</f>
        <v>126</v>
      </c>
      <c r="O2" s="14">
        <f>'Sumár za NSRR'!E9</f>
        <v>247</v>
      </c>
      <c r="P2" s="17" t="str">
        <f>FIXED('Sumár za NSRR'!F5,2)</f>
        <v>585 714 396,35</v>
      </c>
      <c r="Q2" s="17" t="str">
        <f>FIXED('Sumár za NSRR'!F6,2)</f>
        <v>18 890 015,04</v>
      </c>
      <c r="R2" s="17" t="str">
        <f>FIXED('Sumár za NSRR'!F7,2)</f>
        <v>4 054 175,80</v>
      </c>
      <c r="S2" s="17" t="str">
        <f>FIXED('Sumár za NSRR'!F8,2)</f>
        <v>755 789,26</v>
      </c>
      <c r="T2" s="17" t="str">
        <f>FIXED('Sumár za NSRR'!F9,2)</f>
        <v>609 414 376,45</v>
      </c>
      <c r="U2" s="17" t="str">
        <f>FIXED('Sumár za NSRR'!G5,2)</f>
        <v>32,56</v>
      </c>
      <c r="V2" s="17" t="str">
        <f>FIXED('Sumár za NSRR'!G6,2)</f>
        <v>21,91</v>
      </c>
      <c r="W2" s="17" t="str">
        <f>FIXED('Sumár za NSRR'!G7,2)</f>
        <v>22,36</v>
      </c>
      <c r="X2" s="17" t="str">
        <f>FIXED('Sumár za NSRR'!G8,2)</f>
        <v>2,43</v>
      </c>
      <c r="Y2" s="17" t="str">
        <f>FIXED('Sumár za NSRR'!G9,2)</f>
        <v>31,50</v>
      </c>
      <c r="Z2" s="14">
        <f>OPBK!C5</f>
        <v>5</v>
      </c>
      <c r="AA2" s="14">
        <f>OPBK!C6</f>
        <v>34</v>
      </c>
      <c r="AB2" s="14">
        <f>OPBK!C7</f>
        <v>2</v>
      </c>
      <c r="AC2" s="14">
        <f>OPBK!C8</f>
        <v>34</v>
      </c>
      <c r="AD2" s="14">
        <f>OPBK!C9</f>
        <v>75</v>
      </c>
      <c r="AE2" s="17" t="str">
        <f>FIXED(OPBK!D5,2,)</f>
        <v>1 681 263,50</v>
      </c>
      <c r="AF2" s="17" t="str">
        <f>FIXED(OPBK!D6,2,)</f>
        <v>6 579 593,41</v>
      </c>
      <c r="AG2" s="17" t="str">
        <f>FIXED(OPBK!D7,2,)</f>
        <v>58 633,00</v>
      </c>
      <c r="AH2" s="17" t="str">
        <f>FIXED(OPBK!D8,2,)</f>
        <v>194 690,04</v>
      </c>
      <c r="AI2" s="17" t="str">
        <f>FIXED(OPBK!D9,2,)</f>
        <v>8 514 179,95</v>
      </c>
      <c r="AJ2" s="14">
        <f>OPBK!E5</f>
        <v>1</v>
      </c>
      <c r="AK2" s="14">
        <f>OPBK!E6</f>
        <v>3</v>
      </c>
      <c r="AL2" s="14">
        <f>OPBK!E7</f>
        <v>0</v>
      </c>
      <c r="AM2" s="14">
        <f>OPBK!E8</f>
        <v>2</v>
      </c>
      <c r="AN2" s="14">
        <f>OPBK!E9</f>
        <v>6</v>
      </c>
      <c r="AO2" s="17" t="str">
        <f>FIXED(OPBK!F5,2,)</f>
        <v>187 000,00</v>
      </c>
      <c r="AP2" s="17" t="str">
        <f>FIXED(OPBK!F6,2,)</f>
        <v>494 972,41</v>
      </c>
      <c r="AQ2" s="17" t="str">
        <f>FIXED(OPBK!F7,2,)</f>
        <v>0,00</v>
      </c>
      <c r="AR2" s="17" t="str">
        <f>FIXED(OPBK!F8,2,)</f>
        <v>9 849,00</v>
      </c>
      <c r="AS2" s="17" t="str">
        <f>FIXED(OPBK!F9,2,)</f>
        <v>691 821,41</v>
      </c>
      <c r="AT2" s="17" t="str">
        <f>FIXED(OPBK!G5,2,)</f>
        <v>11,12</v>
      </c>
      <c r="AU2" s="17" t="str">
        <f>FIXED(OPBK!G6,2,)</f>
        <v>7,52</v>
      </c>
      <c r="AV2" s="17" t="str">
        <f>FIXED(OPBK!G7,2,)</f>
        <v>0,00</v>
      </c>
      <c r="AW2" s="17" t="str">
        <f>FIXED(OPBK!G8,2,)</f>
        <v>5,06</v>
      </c>
      <c r="AX2" s="17" t="str">
        <f>FIXED(OPBK!G9,2,)</f>
        <v>8,13</v>
      </c>
      <c r="AY2" s="14">
        <f>ROP!C5</f>
        <v>6</v>
      </c>
      <c r="AZ2" s="14">
        <f>ROP!C6</f>
        <v>23</v>
      </c>
      <c r="BA2" s="14">
        <f>ROP!C7</f>
        <v>18</v>
      </c>
      <c r="BB2" s="14">
        <f>ROP!C8</f>
        <v>74</v>
      </c>
      <c r="BC2" s="14">
        <f>ROP!C9</f>
        <v>121</v>
      </c>
      <c r="BD2" s="17" t="str">
        <f>FIXED(ROP!D5,2,)</f>
        <v>565 782,27</v>
      </c>
      <c r="BE2" s="17" t="str">
        <f>FIXED(ROP!D6,2,)</f>
        <v>14 937 654,06</v>
      </c>
      <c r="BF2" s="17" t="str">
        <f>FIXED(ROP!D7,2,)</f>
        <v>1 162 097,66</v>
      </c>
      <c r="BG2" s="17" t="str">
        <f>FIXED(ROP!D8,2,)</f>
        <v>500 990,43</v>
      </c>
      <c r="BH2" s="17" t="str">
        <f>FIXED(ROP!D9,2,)</f>
        <v>17 166 524,42</v>
      </c>
      <c r="BI2" s="14">
        <f>ROP!E5</f>
        <v>0</v>
      </c>
      <c r="BJ2" s="14">
        <f>ROP!E6</f>
        <v>0</v>
      </c>
      <c r="BK2" s="14">
        <f>ROP!E7</f>
        <v>3</v>
      </c>
      <c r="BL2" s="14">
        <f>ROP!E8</f>
        <v>2</v>
      </c>
      <c r="BM2" s="14">
        <f>ROP!E9</f>
        <v>5</v>
      </c>
      <c r="BN2" s="17" t="str">
        <f>FIXED(ROP!F5,2,)</f>
        <v>0,00</v>
      </c>
      <c r="BO2" s="17" t="str">
        <f>FIXED(ROP!F6,2,)</f>
        <v>0,00</v>
      </c>
      <c r="BP2" s="17" t="str">
        <f>FIXED(ROP!F7,2,)</f>
        <v>470 124,40</v>
      </c>
      <c r="BQ2" s="17" t="str">
        <f>FIXED(ROP!F8,2,)</f>
        <v>28 257,00</v>
      </c>
      <c r="BR2" s="17" t="str">
        <f>FIXED(ROP!F9,2,)</f>
        <v>498 381,40</v>
      </c>
      <c r="BS2" s="17" t="str">
        <f>FIXED(ROP!G5,2,)</f>
        <v>0,00</v>
      </c>
      <c r="BT2" s="17" t="str">
        <f>FIXED(ROP!G6,2,)</f>
        <v>0,00</v>
      </c>
      <c r="BU2" s="17" t="str">
        <f>FIXED(ROP!G7,2,)</f>
        <v>40,45</v>
      </c>
      <c r="BV2" s="17" t="str">
        <f>FIXED(ROP!G8,2,)</f>
        <v>5,64</v>
      </c>
      <c r="BW2" s="17" t="str">
        <f>FIXED(ROP!G9,2,)</f>
        <v>2,90</v>
      </c>
      <c r="BX2" s="14">
        <f>OPV!C5</f>
        <v>44</v>
      </c>
      <c r="BY2" s="14">
        <f>OPV!C6</f>
        <v>135</v>
      </c>
      <c r="BZ2" s="14">
        <f>OPV!C7</f>
        <v>249</v>
      </c>
      <c r="CA2" s="14">
        <f>OPV!C8</f>
        <v>1326</v>
      </c>
      <c r="CB2" s="14">
        <f>OPV!C9</f>
        <v>1754</v>
      </c>
      <c r="CC2" s="17" t="str">
        <f>FIXED(OPV!D5,2,)</f>
        <v>78 387 860,35</v>
      </c>
      <c r="CD2" s="17" t="str">
        <f>FIXED(OPV!D6,2,)</f>
        <v>11 142 892,05</v>
      </c>
      <c r="CE2" s="17" t="str">
        <f>FIXED(OPV!D7,2,)</f>
        <v>6 960 992,72</v>
      </c>
      <c r="CF2" s="17" t="str">
        <f>FIXED(OPV!D8,2,)</f>
        <v>6 325 198,43</v>
      </c>
      <c r="CG2" s="17" t="str">
        <f>FIXED(OPV!D9,2,)</f>
        <v>102 816 943,55</v>
      </c>
      <c r="CH2" s="14">
        <f>OPV!E5</f>
        <v>7</v>
      </c>
      <c r="CI2" s="14">
        <f>OPV!E6</f>
        <v>1</v>
      </c>
      <c r="CJ2" s="14">
        <f>OPV!E7</f>
        <v>3</v>
      </c>
      <c r="CK2" s="14">
        <f>OPV!E8</f>
        <v>45</v>
      </c>
      <c r="CL2" s="14">
        <f>OPV!E9</f>
        <v>56</v>
      </c>
      <c r="CM2" s="17" t="str">
        <f>FIXED(OPV!F5,2,)</f>
        <v>15 074 237,12</v>
      </c>
      <c r="CN2" s="17" t="str">
        <f>FIXED(OPV!F6,2,)</f>
        <v>76 153,38</v>
      </c>
      <c r="CO2" s="17" t="str">
        <f>FIXED(OPV!F7,2,)</f>
        <v>101 919,00</v>
      </c>
      <c r="CP2" s="17" t="str">
        <f>FIXED(OPV!F8,2,)</f>
        <v>224 892,72</v>
      </c>
      <c r="CQ2" s="17" t="str">
        <f>FIXED(OPV!F9,2,)</f>
        <v>15 477 202,22</v>
      </c>
      <c r="CR2" s="17" t="str">
        <f>FIXED(OPV!G5,2,)</f>
        <v>19,23</v>
      </c>
      <c r="CS2" s="17" t="str">
        <f>FIXED(OPV!G6,2,)</f>
        <v>0,68</v>
      </c>
      <c r="CT2" s="17" t="str">
        <f>FIXED(OPV!G7,2,)</f>
        <v>1,46</v>
      </c>
      <c r="CU2" s="17" t="str">
        <f>FIXED(OPV!G8,2,)</f>
        <v>3,56</v>
      </c>
      <c r="CV2" s="17" t="str">
        <f>FIXED(OPV!G9,2,)</f>
        <v>15,05</v>
      </c>
      <c r="CW2" s="14">
        <f>OPVaV!C5</f>
        <v>64</v>
      </c>
      <c r="CX2" s="14">
        <f>OPVaV!C6</f>
        <v>81</v>
      </c>
      <c r="CY2" s="14">
        <f>OPVaV!C7</f>
        <v>62</v>
      </c>
      <c r="CZ2" s="14">
        <f>OPVaV!C8</f>
        <v>833</v>
      </c>
      <c r="DA2" s="14">
        <f>OPVaV!C9</f>
        <v>1040</v>
      </c>
      <c r="DB2" s="17" t="str">
        <f>FIXED(OPVaV!D5,2,)</f>
        <v>146 048 969,32</v>
      </c>
      <c r="DC2" s="17" t="str">
        <f>FIXED(OPVaV!D6,2,)</f>
        <v>12 933 814,33</v>
      </c>
      <c r="DD2" s="17" t="str">
        <f>FIXED(OPVaV!D7,2,)</f>
        <v>1 795 281,78</v>
      </c>
      <c r="DE2" s="17" t="str">
        <f>FIXED(OPVaV!D8,2,)</f>
        <v>20 404 868,75</v>
      </c>
      <c r="DF2" s="17" t="str">
        <f>FIXED(OPVaV!D9,2,)</f>
        <v>181 182 934,18</v>
      </c>
      <c r="DG2" s="14">
        <f>OPVaV!E5</f>
        <v>2</v>
      </c>
      <c r="DH2" s="14">
        <f>OPVaV!E6</f>
        <v>2</v>
      </c>
      <c r="DI2" s="14">
        <f>OPVaV!E7</f>
        <v>1</v>
      </c>
      <c r="DJ2" s="14">
        <f>OPVaV!E8</f>
        <v>31</v>
      </c>
      <c r="DK2" s="14">
        <f>OPVaV!E9</f>
        <v>36</v>
      </c>
      <c r="DL2" s="17" t="str">
        <f>FIXED(OPVaV!F5,2,)</f>
        <v>10 853 157,36</v>
      </c>
      <c r="DM2" s="17" t="str">
        <f>FIXED(OPVaV!F6,2,)</f>
        <v>330 874,58</v>
      </c>
      <c r="DN2" s="17" t="str">
        <f>FIXED(OPVaV!F7,2,)</f>
        <v>7 962,00</v>
      </c>
      <c r="DO2" s="17" t="str">
        <f>FIXED(OPVaV!F8,2,)</f>
        <v>178 689,21</v>
      </c>
      <c r="DP2" s="17" t="str">
        <f>FIXED(OPVaV!F9,2,)</f>
        <v>11 370 683,15</v>
      </c>
      <c r="DQ2" s="17" t="str">
        <f>FIXED(OPVaV!G5,2,)</f>
        <v>7,43</v>
      </c>
      <c r="DR2" s="17" t="str">
        <f>FIXED(OPVaV!G6,2,)</f>
        <v>2,56</v>
      </c>
      <c r="DS2" s="17" t="str">
        <f>FIXED(OPVaV!G7,2,)</f>
        <v>0,44</v>
      </c>
      <c r="DT2" s="17" t="str">
        <f>FIXED(OPVaV!G8,2,)</f>
        <v>0,88</v>
      </c>
      <c r="DU2" s="17" t="str">
        <f>FIXED(OPVaV!G9,2,)</f>
        <v>6,28</v>
      </c>
      <c r="DV2" s="14">
        <f>KaHR!C5</f>
        <v>17</v>
      </c>
      <c r="DW2" s="14">
        <f>KaHR!C6</f>
        <v>7</v>
      </c>
      <c r="DX2" s="14">
        <f>KaHR!C7</f>
        <v>20</v>
      </c>
      <c r="DY2" s="14">
        <f>KaHR!C8</f>
        <v>180</v>
      </c>
      <c r="DZ2" s="14">
        <f>KaHR!C9</f>
        <v>224</v>
      </c>
      <c r="EA2" s="17" t="str">
        <f>FIXED(KaHR!D5,2,)</f>
        <v>14 076 476,00</v>
      </c>
      <c r="EB2" s="17" t="str">
        <f>FIXED(KaHR!D6,2,)</f>
        <v>8 144 287,57</v>
      </c>
      <c r="EC2" s="17" t="str">
        <f>FIXED(KaHR!D7,2,)</f>
        <v>1 860 754,00</v>
      </c>
      <c r="ED2" s="17" t="str">
        <f>FIXED(KaHR!D8,2,)</f>
        <v>1 146 755,07</v>
      </c>
      <c r="EE2" s="17" t="str">
        <f>FIXED(KaHR!D9,2,)</f>
        <v>25 228 272,64</v>
      </c>
      <c r="EF2" s="14">
        <f>KaHR!E5</f>
        <v>6</v>
      </c>
      <c r="EG2" s="14">
        <f>KaHR!E6</f>
        <v>4</v>
      </c>
      <c r="EH2" s="14">
        <f>KaHR!E7</f>
        <v>16</v>
      </c>
      <c r="EI2" s="14">
        <f>KaHR!E8</f>
        <v>6</v>
      </c>
      <c r="EJ2" s="14">
        <f>KaHR!E9</f>
        <v>32</v>
      </c>
      <c r="EK2" s="17" t="str">
        <f>FIXED(KaHR!F5,2,)</f>
        <v>2 804 000,00</v>
      </c>
      <c r="EL2" s="17" t="str">
        <f>FIXED(KaHR!F6,2,)</f>
        <v>614 372,00</v>
      </c>
      <c r="EM2" s="17" t="str">
        <f>FIXED(KaHR!F7,2,)</f>
        <v>1 356 084,00</v>
      </c>
      <c r="EN2" s="17" t="str">
        <f>FIXED(KaHR!F8,2,)</f>
        <v>26 563,44</v>
      </c>
      <c r="EO2" s="17" t="str">
        <f>FIXED(KaHR!F9,2,)</f>
        <v>4 801 019,44</v>
      </c>
      <c r="EP2" s="17" t="str">
        <f>FIXED(KaHR!G5,2,)</f>
        <v>19,92</v>
      </c>
      <c r="EQ2" s="17" t="str">
        <f>FIXED(KaHR!G6,2,)</f>
        <v>7,54</v>
      </c>
      <c r="ER2" s="17" t="str">
        <f>FIXED(KaHR!G7,2,)</f>
        <v>72,88</v>
      </c>
      <c r="ES2" s="17" t="str">
        <f>FIXED(KaHR!G8,2,)</f>
        <v>2,32</v>
      </c>
      <c r="ET2" s="17" t="str">
        <f>FIXED(KaHR!G9,2,)</f>
        <v>19,03</v>
      </c>
      <c r="EU2" s="14">
        <f>OPŽP!C5</f>
        <v>15</v>
      </c>
      <c r="EV2" s="14">
        <f>OPŽP!C6</f>
        <v>20</v>
      </c>
      <c r="EW2" s="14">
        <f>OPŽP!C7</f>
        <v>32</v>
      </c>
      <c r="EX2" s="14">
        <f>OPŽP!C8</f>
        <v>179</v>
      </c>
      <c r="EY2" s="14">
        <f>OPŽP!C9</f>
        <v>246</v>
      </c>
      <c r="EZ2" s="17" t="str">
        <f>FIXED(OPŽP!D5,2,)</f>
        <v>91 699 892,40</v>
      </c>
      <c r="FA2" s="17" t="str">
        <f>FIXED(OPŽP!D6,2,)</f>
        <v>9 501 446,54</v>
      </c>
      <c r="FB2" s="17" t="str">
        <f>FIXED(OPŽP!D7,2,)</f>
        <v>4 600 687,12</v>
      </c>
      <c r="FC2" s="17" t="str">
        <f>FIXED(OPŽP!D8,2,)</f>
        <v>1 300 856,86</v>
      </c>
      <c r="FD2" s="17" t="str">
        <f>FIXED(OPŽP!D9,2,)</f>
        <v>107 102 882,92</v>
      </c>
      <c r="FE2" s="14">
        <f>OPŽP!E5</f>
        <v>3</v>
      </c>
      <c r="FF2" s="14">
        <f>OPŽP!E6</f>
        <v>5</v>
      </c>
      <c r="FG2" s="14">
        <f>OPŽP!E7</f>
        <v>13</v>
      </c>
      <c r="FH2" s="14">
        <f>OPŽP!E8</f>
        <v>30</v>
      </c>
      <c r="FI2" s="14">
        <f>OPŽP!E9</f>
        <v>51</v>
      </c>
      <c r="FJ2" s="17" t="str">
        <f>FIXED(OPŽP!F5,2,)</f>
        <v>1 487 041,00</v>
      </c>
      <c r="FK2" s="17" t="str">
        <f>FIXED(OPŽP!F6,2,)</f>
        <v>3 151 210,67</v>
      </c>
      <c r="FL2" s="17" t="str">
        <f>FIXED(OPŽP!F7,2,)</f>
        <v>1 466 546,46</v>
      </c>
      <c r="FM2" s="17" t="str">
        <f>FIXED(OPŽP!F8,2,)</f>
        <v>270 492,52</v>
      </c>
      <c r="FN2" s="17" t="str">
        <f>FIXED(OPŽP!F9,2,)</f>
        <v>6 375 290,65</v>
      </c>
      <c r="FO2" s="17" t="str">
        <f>FIXED(OPŽP!G5,2,)</f>
        <v>1,62</v>
      </c>
      <c r="FP2" s="17" t="str">
        <f>FIXED(OPŽP!G6,2,)</f>
        <v>33,17</v>
      </c>
      <c r="FQ2" s="17" t="str">
        <f>FIXED(OPŽP!G7,2,)</f>
        <v>31,88</v>
      </c>
      <c r="FR2" s="17" t="str">
        <f>FIXED(OPŽP!G8,2,)</f>
        <v>20,79</v>
      </c>
      <c r="FS2" s="17" t="str">
        <f>FIXED(OPŽP!G9,2,)</f>
        <v>5,95</v>
      </c>
      <c r="FT2" s="14">
        <f>OPIS!C5</f>
        <v>43</v>
      </c>
      <c r="FU2" s="14">
        <f>OPIS!C6</f>
        <v>12</v>
      </c>
      <c r="FV2" s="14">
        <f>OPIS!C7</f>
        <v>4</v>
      </c>
      <c r="FW2" s="14">
        <f>OPIS!C8</f>
        <v>47</v>
      </c>
      <c r="FX2" s="14">
        <f>OPIS!C9</f>
        <v>106</v>
      </c>
      <c r="FY2" s="17" t="str">
        <f>FIXED(OPIS!D5,2,)</f>
        <v>551 042 120,73</v>
      </c>
      <c r="FZ2" s="17" t="str">
        <f>FIXED(OPIS!D6,2,)</f>
        <v>4 232 846,02</v>
      </c>
      <c r="GA2" s="17" t="str">
        <f>FIXED(OPIS!D7,2,)</f>
        <v>673 284,17</v>
      </c>
      <c r="GB2" s="17" t="str">
        <f>FIXED(OPIS!D8,2,)</f>
        <v>267 911,37</v>
      </c>
      <c r="GC2" s="17" t="str">
        <f>FIXED(OPIS!D9,2,)</f>
        <v>556 216 162,29</v>
      </c>
      <c r="GD2" s="14">
        <f>OPIS!E5</f>
        <v>4</v>
      </c>
      <c r="GE2" s="14">
        <f>OPIS!E6</f>
        <v>0</v>
      </c>
      <c r="GF2" s="14">
        <f>OPIS!E7</f>
        <v>0</v>
      </c>
      <c r="GG2" s="14">
        <f>OPIS!E8</f>
        <v>0</v>
      </c>
      <c r="GH2" s="14">
        <f>OPIS!E9</f>
        <v>4</v>
      </c>
      <c r="GI2" s="17" t="str">
        <f>FIXED(OPIS!F5,2,)</f>
        <v>46 893 916,91</v>
      </c>
      <c r="GJ2" s="17" t="str">
        <f>FIXED(OPIS!F6,2,)</f>
        <v>0,00</v>
      </c>
      <c r="GK2" s="17" t="str">
        <f>FIXED(OPIS!F7,2,)</f>
        <v>0,00</v>
      </c>
      <c r="GL2" s="17" t="str">
        <f>FIXED(OPIS!F8,2,)</f>
        <v>0,00</v>
      </c>
      <c r="GM2" s="17" t="str">
        <f>FIXED(OPIS!F9,2,)</f>
        <v>46 893 916,91</v>
      </c>
      <c r="GN2" s="17" t="str">
        <f>FIXED(OPIS!G5,2,)</f>
        <v>8,51</v>
      </c>
      <c r="GO2" s="17" t="str">
        <f>FIXED(OPIS!G6,2,)</f>
        <v>0,00</v>
      </c>
      <c r="GP2" s="17" t="str">
        <f>FIXED(OPIS!G7,2,)</f>
        <v>0,00</v>
      </c>
      <c r="GQ2" s="17" t="str">
        <f>FIXED(OPIS!G8,2,)</f>
        <v>0,00</v>
      </c>
      <c r="GR2" s="17" t="str">
        <f>FIXED(OPIS!G9,2,)</f>
        <v>8,43</v>
      </c>
      <c r="GS2" s="14">
        <f>ZaSI!C5</f>
        <v>5</v>
      </c>
      <c r="GT2" s="14">
        <f>ZaSI!C6</f>
        <v>12</v>
      </c>
      <c r="GU2" s="14">
        <f>ZaSI!C7</f>
        <v>30</v>
      </c>
      <c r="GV2" s="14">
        <f>ZaSI!C8</f>
        <v>144</v>
      </c>
      <c r="GW2" s="14">
        <f>ZaSI!C9</f>
        <v>191</v>
      </c>
      <c r="GX2" s="17" t="str">
        <f>FIXED(ZaSI!D5,2,)</f>
        <v>14 548 438,78</v>
      </c>
      <c r="GY2" s="17" t="str">
        <f>FIXED(ZaSI!D6,2,)</f>
        <v>1 521 763,75</v>
      </c>
      <c r="GZ2" s="17" t="str">
        <f>FIXED(ZaSI!D7,2,)</f>
        <v>716 730,73</v>
      </c>
      <c r="HA2" s="17" t="str">
        <f>FIXED(ZaSI!D8,2,)</f>
        <v>810 299,45</v>
      </c>
      <c r="HB2" s="17" t="str">
        <f>FIXED(ZaSI!D9,2,)</f>
        <v>17 597 232,71</v>
      </c>
      <c r="HC2" s="14">
        <f>ZaSI!E5</f>
        <v>1</v>
      </c>
      <c r="HD2" s="14">
        <f>ZaSI!E6</f>
        <v>3</v>
      </c>
      <c r="HE2" s="14">
        <f>ZaSI!E7</f>
        <v>7</v>
      </c>
      <c r="HF2" s="14">
        <f>ZaSI!E8</f>
        <v>10</v>
      </c>
      <c r="HG2" s="14">
        <f>ZaSI!E9</f>
        <v>21</v>
      </c>
      <c r="HH2" s="17" t="str">
        <f>FIXED(ZaSI!F5,2,)</f>
        <v>4 000 000,00</v>
      </c>
      <c r="HI2" s="17" t="str">
        <f>FIXED(ZaSI!F6,2,)</f>
        <v>174 730,08</v>
      </c>
      <c r="HJ2" s="17" t="str">
        <f>FIXED(ZaSI!F7,2,)</f>
        <v>347 825,80</v>
      </c>
      <c r="HK2" s="17" t="str">
        <f>FIXED(ZaSI!F8,2,)</f>
        <v>17 045,37</v>
      </c>
      <c r="HL2" s="17" t="str">
        <f>FIXED(ZaSI!F9,2,)</f>
        <v>4 539 601,25</v>
      </c>
      <c r="HM2" s="17" t="str">
        <f>FIXED(ZaSI!G5,2,)</f>
        <v>27,49</v>
      </c>
      <c r="HN2" s="17" t="str">
        <f>FIXED(ZaSI!G6,2,)</f>
        <v>11,48</v>
      </c>
      <c r="HO2" s="17" t="str">
        <f>FIXED(ZaSI!G7,2,)</f>
        <v>48,53</v>
      </c>
      <c r="HP2" s="17" t="str">
        <f>FIXED(ZaSI!G8,2,)</f>
        <v>2,10</v>
      </c>
      <c r="HQ2" s="17" t="str">
        <f>FIXED(ZaSI!G9,2,)</f>
        <v>25,80</v>
      </c>
      <c r="HR2" s="14">
        <f>OPZ!C5</f>
        <v>19</v>
      </c>
      <c r="HS2" s="14">
        <f>OPZ!C6</f>
        <v>1</v>
      </c>
      <c r="HT2" s="14">
        <f>OPZ!C7</f>
        <v>0</v>
      </c>
      <c r="HU2" s="14">
        <f>OPZ!C8</f>
        <v>7</v>
      </c>
      <c r="HV2" s="14">
        <f>OPZ!C9</f>
        <v>27</v>
      </c>
      <c r="HW2" s="17" t="str">
        <f>FIXED(OPZ!D5,2,)</f>
        <v>123 180 628,48</v>
      </c>
      <c r="HX2" s="17" t="str">
        <f>FIXED(OPZ!D6,2,)</f>
        <v>764 700,00</v>
      </c>
      <c r="HY2" s="17" t="str">
        <f>FIXED(OPZ!D7,2,)</f>
        <v>0,00</v>
      </c>
      <c r="HZ2" s="17" t="str">
        <f>FIXED(OPZ!D8,2,)</f>
        <v>22 175,18</v>
      </c>
      <c r="IA2" s="17" t="str">
        <f>FIXED(OPZ!D9,2,)</f>
        <v>123 967 503,66</v>
      </c>
      <c r="IB2" s="14">
        <f>OPZ!E5</f>
        <v>0</v>
      </c>
      <c r="IC2" s="14">
        <f>OPZ!E6</f>
        <v>0</v>
      </c>
      <c r="ID2" s="14">
        <f>OPZ!E7</f>
        <v>0</v>
      </c>
      <c r="IE2" s="14">
        <f>OPZ!E8</f>
        <v>0</v>
      </c>
      <c r="IF2" s="14">
        <f>OPZ!E9</f>
        <v>0</v>
      </c>
      <c r="IG2" s="17" t="str">
        <f>FIXED(OPD!F5,2,)</f>
        <v>504 415 043,96</v>
      </c>
      <c r="IH2" s="17" t="str">
        <f>FIXED(OPD!F6,2,)</f>
        <v>14 047 701,92</v>
      </c>
      <c r="II2" s="17" t="str">
        <f>FIXED(OPD!F7,2,)</f>
        <v>303 714,14</v>
      </c>
      <c r="IJ2" s="17" t="str">
        <f>FIXED(OPD!F8,2,)</f>
        <v>0,00</v>
      </c>
      <c r="IK2" s="17" t="str">
        <f>FIXED(OPD!F9,2,)</f>
        <v>518 766 460,02</v>
      </c>
      <c r="IL2" s="17" t="str">
        <f>FIXED(OPZ!G5,2,)</f>
        <v>0,00</v>
      </c>
      <c r="IM2" s="17" t="str">
        <f>FIXED(OPZ!G6,2,)</f>
        <v>0,00</v>
      </c>
      <c r="IN2" s="17" t="str">
        <f>FIXED(OPZ!G7,2,)</f>
        <v>0,00</v>
      </c>
      <c r="IO2" s="17" t="str">
        <f>FIXED(OPZ!G8,2,)</f>
        <v>0,00</v>
      </c>
      <c r="IP2" s="17" t="str">
        <f>FIXED(OPZ!G9,2,)</f>
        <v>0,00</v>
      </c>
    </row>
    <row r="5" spans="1:250" x14ac:dyDescent="0.25">
      <c r="I5" s="19"/>
      <c r="J5" s="19"/>
    </row>
    <row r="7" spans="1:250" x14ac:dyDescent="0.25">
      <c r="DG7" s="20"/>
    </row>
    <row r="13" spans="1:250" x14ac:dyDescent="0.25">
      <c r="T13" s="21"/>
    </row>
  </sheetData>
  <sheetProtection selectLockedCells="1"/>
  <pageMargins left="0.7" right="0.7" top="0.75" bottom="0.75" header="0.3" footer="0.3"/>
  <pageSetup paperSize="9" orientation="portrait" r:id="rId1"/>
  <colBreaks count="1" manualBreakCount="1">
    <brk id="22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"/>
  <sheetViews>
    <sheetView view="pageBreakPreview" topLeftCell="B1" zoomScale="115" zoomScaleNormal="100" zoomScaleSheetLayoutView="115" workbookViewId="0">
      <selection activeCell="B33" sqref="B33"/>
    </sheetView>
  </sheetViews>
  <sheetFormatPr defaultColWidth="14.85546875" defaultRowHeight="15" x14ac:dyDescent="0.25"/>
  <cols>
    <col min="1" max="5" width="9.140625" style="18" bestFit="1" customWidth="1"/>
    <col min="6" max="6" width="13.85546875" style="18" bestFit="1" customWidth="1"/>
    <col min="7" max="7" width="9.140625" style="18" bestFit="1" customWidth="1"/>
    <col min="8" max="8" width="10" style="18" bestFit="1" customWidth="1"/>
    <col min="9" max="9" width="9.140625" style="18" bestFit="1" customWidth="1"/>
    <col min="10" max="10" width="13.85546875" style="18" bestFit="1" customWidth="1"/>
    <col min="11" max="15" width="9.140625" style="18" bestFit="1" customWidth="1"/>
    <col min="16" max="17" width="9.28515625" style="18" bestFit="1" customWidth="1"/>
    <col min="18" max="18" width="10" style="18" bestFit="1" customWidth="1"/>
    <col min="19" max="19" width="9.28515625" style="18" bestFit="1" customWidth="1"/>
    <col min="20" max="20" width="10" style="18" bestFit="1" customWidth="1"/>
    <col min="21" max="25" width="9" style="18" bestFit="1" customWidth="1"/>
    <col min="26" max="30" width="8.42578125" style="18" bestFit="1" customWidth="1"/>
    <col min="31" max="31" width="16.7109375" style="18" bestFit="1" customWidth="1"/>
    <col min="32" max="32" width="12.7109375" style="18" bestFit="1" customWidth="1"/>
    <col min="33" max="33" width="8.42578125" style="18" bestFit="1" customWidth="1"/>
    <col min="34" max="34" width="10" style="18" bestFit="1" customWidth="1"/>
    <col min="35" max="35" width="16.7109375" style="18" bestFit="1" customWidth="1"/>
    <col min="36" max="40" width="8.28515625" style="18" bestFit="1" customWidth="1"/>
    <col min="41" max="41" width="13.85546875" style="18" bestFit="1" customWidth="1"/>
    <col min="42" max="44" width="8.5703125" style="18" bestFit="1" customWidth="1"/>
    <col min="45" max="45" width="13.85546875" style="18" bestFit="1" customWidth="1"/>
    <col min="46" max="50" width="8.28515625" style="18" bestFit="1" customWidth="1"/>
    <col min="51" max="16384" width="14.85546875" style="18"/>
  </cols>
  <sheetData>
    <row r="1" spans="1:50" s="12" customFormat="1" x14ac:dyDescent="0.25">
      <c r="A1" s="13" t="s">
        <v>274</v>
      </c>
      <c r="B1" s="13" t="s">
        <v>275</v>
      </c>
      <c r="C1" s="13" t="s">
        <v>276</v>
      </c>
      <c r="D1" s="13" t="s">
        <v>277</v>
      </c>
      <c r="E1" s="13" t="s">
        <v>278</v>
      </c>
      <c r="F1" s="13" t="s">
        <v>279</v>
      </c>
      <c r="G1" s="13" t="s">
        <v>280</v>
      </c>
      <c r="H1" s="13" t="s">
        <v>281</v>
      </c>
      <c r="I1" s="13" t="s">
        <v>282</v>
      </c>
      <c r="J1" s="13" t="s">
        <v>283</v>
      </c>
      <c r="K1" s="13" t="s">
        <v>284</v>
      </c>
      <c r="L1" s="13" t="s">
        <v>285</v>
      </c>
      <c r="M1" s="13" t="s">
        <v>286</v>
      </c>
      <c r="N1" s="13" t="s">
        <v>287</v>
      </c>
      <c r="O1" s="13" t="s">
        <v>288</v>
      </c>
      <c r="P1" s="13" t="s">
        <v>289</v>
      </c>
      <c r="Q1" s="13" t="s">
        <v>290</v>
      </c>
      <c r="R1" s="13" t="s">
        <v>291</v>
      </c>
      <c r="S1" s="13" t="s">
        <v>292</v>
      </c>
      <c r="T1" s="13" t="s">
        <v>293</v>
      </c>
      <c r="U1" s="13" t="s">
        <v>294</v>
      </c>
      <c r="V1" s="13" t="s">
        <v>295</v>
      </c>
      <c r="W1" s="13" t="s">
        <v>296</v>
      </c>
      <c r="X1" s="13" t="s">
        <v>297</v>
      </c>
      <c r="Y1" s="13" t="s">
        <v>298</v>
      </c>
      <c r="Z1" s="13" t="s">
        <v>299</v>
      </c>
      <c r="AA1" s="13" t="s">
        <v>300</v>
      </c>
      <c r="AB1" s="13" t="s">
        <v>301</v>
      </c>
      <c r="AC1" s="13" t="s">
        <v>302</v>
      </c>
      <c r="AD1" s="13" t="s">
        <v>303</v>
      </c>
      <c r="AE1" s="13" t="s">
        <v>304</v>
      </c>
      <c r="AF1" s="13" t="s">
        <v>305</v>
      </c>
      <c r="AG1" s="13" t="s">
        <v>306</v>
      </c>
      <c r="AH1" s="13" t="s">
        <v>307</v>
      </c>
      <c r="AI1" s="13" t="s">
        <v>308</v>
      </c>
      <c r="AJ1" s="13" t="s">
        <v>309</v>
      </c>
      <c r="AK1" s="13" t="s">
        <v>310</v>
      </c>
      <c r="AL1" s="13" t="s">
        <v>311</v>
      </c>
      <c r="AM1" s="13" t="s">
        <v>312</v>
      </c>
      <c r="AN1" s="13" t="s">
        <v>313</v>
      </c>
      <c r="AO1" s="13" t="s">
        <v>314</v>
      </c>
      <c r="AP1" s="13" t="s">
        <v>315</v>
      </c>
      <c r="AQ1" s="13" t="s">
        <v>316</v>
      </c>
      <c r="AR1" s="13" t="s">
        <v>317</v>
      </c>
      <c r="AS1" s="13" t="s">
        <v>318</v>
      </c>
      <c r="AT1" s="13" t="s">
        <v>319</v>
      </c>
      <c r="AU1" s="13" t="s">
        <v>320</v>
      </c>
      <c r="AV1" s="13" t="s">
        <v>321</v>
      </c>
      <c r="AW1" s="13" t="s">
        <v>322</v>
      </c>
      <c r="AX1" s="13" t="s">
        <v>323</v>
      </c>
    </row>
    <row r="2" spans="1:50" s="17" customFormat="1" x14ac:dyDescent="0.25">
      <c r="A2" s="14">
        <f>OPTP!C5</f>
        <v>3</v>
      </c>
      <c r="B2" s="14">
        <f>OPTP!C6</f>
        <v>1</v>
      </c>
      <c r="C2" s="14">
        <f>OPTP!C7</f>
        <v>0</v>
      </c>
      <c r="D2" s="14">
        <f>OPTP!C8</f>
        <v>7</v>
      </c>
      <c r="E2" s="14">
        <f>OPTP!C9</f>
        <v>11</v>
      </c>
      <c r="F2" s="17" t="str">
        <f>FIXED(OPTP!D5,2,)</f>
        <v>1 497 550,53</v>
      </c>
      <c r="G2" s="17" t="str">
        <f>FIXED(OPTP!D6,2,)</f>
        <v>127 200,00</v>
      </c>
      <c r="H2" s="17" t="str">
        <f>FIXED(OPTP!D7,2,)</f>
        <v>0,00</v>
      </c>
      <c r="I2" s="17" t="str">
        <f>FIXED(OPTP!D8,2,)</f>
        <v>35 054,92</v>
      </c>
      <c r="J2" s="17" t="str">
        <f>FIXED(OPTP!D9,2,)</f>
        <v>1 659 805,45</v>
      </c>
      <c r="K2" s="14">
        <f>OPTP!E5</f>
        <v>0</v>
      </c>
      <c r="L2" s="14">
        <f>OPTP!E6</f>
        <v>0</v>
      </c>
      <c r="M2" s="14">
        <f>OPTP!E7</f>
        <v>0</v>
      </c>
      <c r="N2" s="14">
        <f>OPTP!E8</f>
        <v>0</v>
      </c>
      <c r="O2" s="14">
        <f>OPTP!E9</f>
        <v>0</v>
      </c>
      <c r="P2" s="17" t="str">
        <f>FIXED(OPTP!F5,2,)</f>
        <v>0,00</v>
      </c>
      <c r="Q2" s="17" t="str">
        <f>FIXED(OPTP!F6,2,)</f>
        <v>0,00</v>
      </c>
      <c r="R2" s="17" t="str">
        <f>FIXED(OPTP!F7,2,)</f>
        <v>0,00</v>
      </c>
      <c r="S2" s="17" t="str">
        <f>FIXED(OPTP!F8,2,)</f>
        <v>0,00</v>
      </c>
      <c r="T2" s="17" t="str">
        <f>FIXED(OPTP!F9,2,)</f>
        <v>0,00</v>
      </c>
      <c r="U2" s="17" t="str">
        <f>FIXED(OPTP!G5,2,)</f>
        <v>0,00</v>
      </c>
      <c r="V2" s="17" t="str">
        <f>FIXED(OPTP!G6,2,)</f>
        <v>0,00</v>
      </c>
      <c r="W2" s="17" t="str">
        <f>FIXED(OPTP!G7,2,)</f>
        <v>0,00</v>
      </c>
      <c r="X2" s="17" t="str">
        <f>FIXED(OPTP!G8,2,)</f>
        <v>0,00</v>
      </c>
      <c r="Y2" s="17" t="str">
        <f>FIXED(OPTP!G9,2,)</f>
        <v>0,00</v>
      </c>
      <c r="Z2" s="14">
        <f>OPD!C5</f>
        <v>35</v>
      </c>
      <c r="AA2" s="14">
        <f>OPD!C6</f>
        <v>18</v>
      </c>
      <c r="AB2" s="14">
        <f>OPD!C7</f>
        <v>1</v>
      </c>
      <c r="AC2" s="14">
        <f>OPD!C8</f>
        <v>62</v>
      </c>
      <c r="AD2" s="14">
        <f>OPD!C9</f>
        <v>116</v>
      </c>
      <c r="AE2" s="17" t="str">
        <f>FIXED(OPD!D5,2,)</f>
        <v>776 218 131,82</v>
      </c>
      <c r="AF2" s="17" t="str">
        <f>FIXED(OPD!D6,2,)</f>
        <v>16 329 455,18</v>
      </c>
      <c r="AG2" s="17" t="str">
        <f>FIXED(OPD!D7,2,)</f>
        <v>303 714,14</v>
      </c>
      <c r="AH2" s="17" t="str">
        <f>FIXED(OPD!D8,2,)</f>
        <v>70 831,83</v>
      </c>
      <c r="AI2" s="17" t="str">
        <f>FIXED(OPD!D9,2,)</f>
        <v>792 922 132,97</v>
      </c>
      <c r="AJ2" s="14">
        <f>OPD!E5</f>
        <v>20</v>
      </c>
      <c r="AK2" s="14">
        <f>OPD!E6</f>
        <v>15</v>
      </c>
      <c r="AL2" s="14">
        <f>OPD!E7</f>
        <v>1</v>
      </c>
      <c r="AM2" s="14">
        <f>OPD!E8</f>
        <v>0</v>
      </c>
      <c r="AN2" s="14">
        <f>OPD!E9</f>
        <v>36</v>
      </c>
      <c r="AO2" s="17" t="str">
        <f>FIXED(OPD!F5,2,)</f>
        <v>504 415 043,96</v>
      </c>
      <c r="AP2" s="17" t="str">
        <f>FIXED(OPD!F6,2,)</f>
        <v>14 047 701,92</v>
      </c>
      <c r="AQ2" s="17" t="str">
        <f>FIXED(OPD!F7,2,)</f>
        <v>303 714,14</v>
      </c>
      <c r="AR2" s="17" t="str">
        <f>FIXED(OPD!F8,2,)</f>
        <v>0,00</v>
      </c>
      <c r="AS2" s="17" t="str">
        <f>FIXED(OPD!F9,2,)</f>
        <v>518 766 460,02</v>
      </c>
      <c r="AT2" s="17" t="str">
        <f>FIXED(OPD!G5,2,)</f>
        <v>64,98</v>
      </c>
      <c r="AU2" s="17" t="str">
        <f>FIXED(OPD!G6,2,)</f>
        <v>86,03</v>
      </c>
      <c r="AV2" s="17" t="str">
        <f>FIXED(OPD!G7,2,)</f>
        <v>100,00</v>
      </c>
      <c r="AW2" s="17" t="str">
        <f>FIXED(OPD!G8,2,)</f>
        <v>0,00</v>
      </c>
      <c r="AX2" s="17" t="str">
        <f>FIXED(OPD!G9,2,)</f>
        <v>65,42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view="pageBreakPreview" zoomScale="145" zoomScaleNormal="100" zoomScaleSheetLayoutView="145" workbookViewId="0">
      <selection activeCell="H7" sqref="H7"/>
    </sheetView>
  </sheetViews>
  <sheetFormatPr defaultRowHeight="15" x14ac:dyDescent="0.25"/>
  <cols>
    <col min="1" max="1" width="7.42578125" style="7" customWidth="1"/>
    <col min="2" max="2" width="21.140625" style="7" customWidth="1"/>
    <col min="3" max="16384" width="9.140625" style="7"/>
  </cols>
  <sheetData>
    <row r="1" spans="1:2" ht="28.5" customHeight="1" x14ac:dyDescent="0.25">
      <c r="A1" s="49" t="s">
        <v>0</v>
      </c>
      <c r="B1" s="49"/>
    </row>
    <row r="2" spans="1:2" x14ac:dyDescent="0.25">
      <c r="A2" s="10" t="s">
        <v>13</v>
      </c>
      <c r="B2" s="11">
        <v>41456</v>
      </c>
    </row>
    <row r="3" spans="1:2" x14ac:dyDescent="0.25">
      <c r="A3" s="10" t="s">
        <v>14</v>
      </c>
      <c r="B3" s="11">
        <v>41639</v>
      </c>
    </row>
  </sheetData>
  <sheetProtection selectLockedCells="1"/>
  <customSheetViews>
    <customSheetView guid="{B4C3224A-EEE4-4307-B4C6-6696AF28F36F}" scale="145" showPageBreaks="1" printArea="1" state="hidden" view="pageBreakPreview">
      <selection activeCell="B11" sqref="B11"/>
      <pageMargins left="0.7" right="0.7" top="0.75" bottom="0.75" header="0.3" footer="0.3"/>
      <pageSetup paperSize="9" orientation="portrait" r:id="rId1"/>
    </customSheetView>
  </customSheetViews>
  <mergeCells count="1">
    <mergeCell ref="A1:B1"/>
  </mergeCell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5" zoomScaleNormal="100" zoomScaleSheetLayoutView="145" workbookViewId="0">
      <selection activeCell="B13" sqref="B13:G13"/>
    </sheetView>
  </sheetViews>
  <sheetFormatPr defaultRowHeight="18" customHeight="1" x14ac:dyDescent="0.2"/>
  <cols>
    <col min="1" max="1" width="5.5703125" style="5" customWidth="1"/>
    <col min="2" max="2" width="12.42578125" style="5" customWidth="1"/>
    <col min="3" max="7" width="17.7109375" style="5" customWidth="1"/>
    <col min="8" max="11" width="12.5703125" style="5" customWidth="1"/>
    <col min="12" max="16384" width="9.140625" style="5"/>
  </cols>
  <sheetData>
    <row r="1" spans="1:7" ht="18" customHeight="1" thickBot="1" x14ac:dyDescent="0.25">
      <c r="A1" s="50" t="s">
        <v>327</v>
      </c>
      <c r="B1" s="51"/>
      <c r="C1" s="51"/>
      <c r="D1" s="51"/>
      <c r="E1" s="51"/>
      <c r="F1" s="51"/>
      <c r="G1" s="51"/>
    </row>
    <row r="2" spans="1:7" s="4" customFormat="1" ht="57" customHeight="1" x14ac:dyDescent="0.2">
      <c r="A2" s="59" t="s">
        <v>0</v>
      </c>
      <c r="B2" s="60"/>
      <c r="C2" s="52" t="s">
        <v>1</v>
      </c>
      <c r="D2" s="52" t="s">
        <v>8</v>
      </c>
      <c r="E2" s="52" t="s">
        <v>7</v>
      </c>
      <c r="F2" s="52" t="s">
        <v>9</v>
      </c>
      <c r="G2" s="52" t="s">
        <v>10</v>
      </c>
    </row>
    <row r="3" spans="1:7" s="4" customFormat="1" ht="18" customHeight="1" x14ac:dyDescent="0.2">
      <c r="A3" s="22" t="s">
        <v>11</v>
      </c>
      <c r="B3" s="23">
        <f>Obdobie!B2</f>
        <v>41456</v>
      </c>
      <c r="C3" s="53"/>
      <c r="D3" s="53"/>
      <c r="E3" s="53"/>
      <c r="F3" s="53"/>
      <c r="G3" s="53"/>
    </row>
    <row r="4" spans="1:7" s="4" customFormat="1" ht="18" customHeight="1" thickBot="1" x14ac:dyDescent="0.25">
      <c r="A4" s="24" t="s">
        <v>12</v>
      </c>
      <c r="B4" s="25">
        <f>Obdobie!B3</f>
        <v>41639</v>
      </c>
      <c r="C4" s="54"/>
      <c r="D4" s="54"/>
      <c r="E4" s="54"/>
      <c r="F4" s="54"/>
      <c r="G4" s="54"/>
    </row>
    <row r="5" spans="1:7" ht="18" customHeight="1" thickBot="1" x14ac:dyDescent="0.25">
      <c r="A5" s="56" t="s">
        <v>2</v>
      </c>
      <c r="B5" s="57"/>
      <c r="C5" s="26">
        <f>OPBK!C5+ROP!C5+OPV!C5+OPVaV!C5+KaHR!C5+OPŽP!C5+OPIS!C5+ZaSI!C5+OPZ!C5+OPTP!C5+OPD!C5</f>
        <v>256</v>
      </c>
      <c r="D5" s="27">
        <f>OPBK!D5+ROP!D5+OPV!D5+OPVaV!D5+KaHR!D5+OPŽP!D5+OPIS!D5+ZaSI!D5+OPZ!D5+OPTP!D5+OPD!D5</f>
        <v>1798947114.1800001</v>
      </c>
      <c r="E5" s="26">
        <f>OPBK!E5+ROP!E5+OPV!E5+OPVaV!E5+KaHR!E5+OPŽP!E5+OPIS!E5+ZaSI!E5+OPZ!E5+OPTP!E5+OPD!E5</f>
        <v>44</v>
      </c>
      <c r="F5" s="27">
        <f>OPBK!F5+ROP!F5+OPV!F5+OPVaV!F5+KaHR!F5+OPŽP!F5+OPIS!F5+ZaSI!F5+OPZ!F5+OPTP!F5+OPD!F5</f>
        <v>585714396.3499999</v>
      </c>
      <c r="G5" s="27">
        <f>IF(D5=0,0,ROUND(F5/(D5/100),2))</f>
        <v>32.56</v>
      </c>
    </row>
    <row r="6" spans="1:7" ht="18" customHeight="1" thickBot="1" x14ac:dyDescent="0.25">
      <c r="A6" s="56" t="s">
        <v>3</v>
      </c>
      <c r="B6" s="57"/>
      <c r="C6" s="26">
        <f>OPBK!C6+ROP!C6+OPV!C6+OPVaV!C6+KaHR!C6+OPŽP!C6+OPIS!C6+ZaSI!C6+OPZ!C6+OPTP!C6+OPD!C6</f>
        <v>344</v>
      </c>
      <c r="D6" s="27">
        <f>OPBK!D6+ROP!D6+OPV!D6+OPVaV!D6+KaHR!D6+OPŽP!D6+OPIS!D6+ZaSI!D6+OPZ!D6+OPTP!D6+OPD!D6</f>
        <v>86215652.909999996</v>
      </c>
      <c r="E6" s="26">
        <f>OPBK!E6+ROP!E6+OPV!E6+OPVaV!E6+KaHR!E6+OPŽP!E6+OPIS!E6+ZaSI!E6+OPZ!E6+OPTP!E6+OPD!E6</f>
        <v>33</v>
      </c>
      <c r="F6" s="27">
        <f>OPBK!F6+ROP!F6+OPV!F6+OPVaV!F6+KaHR!F6+OPŽP!F6+OPIS!F6+ZaSI!F6+OPZ!F6+OPTP!F6+OPD!F6</f>
        <v>18890015.039999999</v>
      </c>
      <c r="G6" s="27">
        <f t="shared" ref="G6:G8" si="0">IF(D6=0,0,ROUND(F6/(D6/100),2))</f>
        <v>21.91</v>
      </c>
    </row>
    <row r="7" spans="1:7" ht="18" customHeight="1" thickBot="1" x14ac:dyDescent="0.25">
      <c r="A7" s="56" t="s">
        <v>4</v>
      </c>
      <c r="B7" s="57"/>
      <c r="C7" s="26">
        <f>OPBK!C7+ROP!C7+OPV!C7+OPVaV!C7+KaHR!C7+OPŽP!C7+OPIS!C7+ZaSI!C7+OPZ!C7+OPTP!C7+OPD!C7</f>
        <v>418</v>
      </c>
      <c r="D7" s="27">
        <f>OPBK!D7+ROP!D7+OPV!D7+OPVaV!D7+KaHR!D7+OPŽP!D7+OPIS!D7+ZaSI!D7+OPZ!D7+OPTP!D7+OPD!D7</f>
        <v>18132175.320000004</v>
      </c>
      <c r="E7" s="26">
        <f>OPBK!E7+ROP!E7+OPV!E7+OPVaV!E7+KaHR!E7+OPŽP!E7+OPIS!E7+ZaSI!E7+OPZ!E7+OPTP!E7+OPD!E7</f>
        <v>44</v>
      </c>
      <c r="F7" s="27">
        <f>OPBK!F7+ROP!F7+OPV!F7+OPVaV!F7+KaHR!F7+OPŽP!F7+OPIS!F7+ZaSI!F7+OPZ!F7+OPTP!F7+OPD!F7</f>
        <v>4054175.8</v>
      </c>
      <c r="G7" s="27">
        <f t="shared" si="0"/>
        <v>22.36</v>
      </c>
    </row>
    <row r="8" spans="1:7" ht="18" customHeight="1" thickBot="1" x14ac:dyDescent="0.25">
      <c r="A8" s="56" t="s">
        <v>5</v>
      </c>
      <c r="B8" s="57"/>
      <c r="C8" s="26">
        <f>OPBK!C8+ROP!C8+OPV!C8+OPVaV!C8+KaHR!C8+OPŽP!C8+OPIS!C8+ZaSI!C8+OPZ!C8+OPTP!C8+OPD!C8</f>
        <v>2893</v>
      </c>
      <c r="D8" s="27">
        <f>OPBK!D8+ROP!D8+OPV!D8+OPVaV!D8+KaHR!D8+OPŽP!D8+OPIS!D8+ZaSI!D8+OPZ!D8+OPTP!D8+OPD!D8</f>
        <v>31079632.329999998</v>
      </c>
      <c r="E8" s="26">
        <f>OPBK!E8+ROP!E8+OPV!E8+OPVaV!E8+KaHR!E8+OPŽP!E8+OPIS!E8+ZaSI!E8+OPZ!E8+OPTP!E8+OPD!E8</f>
        <v>126</v>
      </c>
      <c r="F8" s="27">
        <f>OPBK!F8+ROP!F8+OPV!F8+OPVaV!F8+KaHR!F8+OPŽP!F8+OPIS!F8+ZaSI!F8+OPZ!F8+OPTP!F8+OPD!F8</f>
        <v>755789.25999999989</v>
      </c>
      <c r="G8" s="27">
        <f t="shared" si="0"/>
        <v>2.4300000000000002</v>
      </c>
    </row>
    <row r="9" spans="1:7" ht="18" customHeight="1" thickBot="1" x14ac:dyDescent="0.25">
      <c r="A9" s="56" t="s">
        <v>6</v>
      </c>
      <c r="B9" s="57"/>
      <c r="C9" s="26">
        <f>SUM(C5:C8)</f>
        <v>3911</v>
      </c>
      <c r="D9" s="27">
        <f>SUM(D5:D8)</f>
        <v>1934374574.74</v>
      </c>
      <c r="E9" s="26">
        <f>SUM(E5:E8)</f>
        <v>247</v>
      </c>
      <c r="F9" s="27">
        <f>SUM(F5:F8)</f>
        <v>609414376.44999981</v>
      </c>
      <c r="G9" s="27">
        <f>IF(OR(D9=0,F9=0),0,ROUND(F9/(D9/100),2))</f>
        <v>31.5</v>
      </c>
    </row>
    <row r="11" spans="1:7" ht="18" customHeight="1" x14ac:dyDescent="0.2">
      <c r="A11" s="58" t="s">
        <v>15</v>
      </c>
      <c r="B11" s="58"/>
      <c r="C11" s="58"/>
    </row>
    <row r="12" spans="1:7" ht="69" customHeight="1" x14ac:dyDescent="0.2">
      <c r="A12" s="6" t="s">
        <v>16</v>
      </c>
      <c r="B12" s="55" t="s">
        <v>17</v>
      </c>
      <c r="C12" s="55"/>
      <c r="D12" s="55"/>
      <c r="E12" s="55"/>
      <c r="F12" s="55"/>
      <c r="G12" s="55"/>
    </row>
    <row r="13" spans="1:7" ht="17.25" customHeight="1" x14ac:dyDescent="0.2">
      <c r="A13" s="6" t="s">
        <v>18</v>
      </c>
      <c r="B13" s="55" t="s">
        <v>21</v>
      </c>
      <c r="C13" s="55"/>
      <c r="D13" s="55"/>
      <c r="E13" s="55"/>
      <c r="F13" s="55"/>
      <c r="G13" s="55"/>
    </row>
    <row r="14" spans="1:7" ht="25.5" customHeight="1" x14ac:dyDescent="0.2">
      <c r="A14" s="6" t="s">
        <v>19</v>
      </c>
      <c r="B14" s="55" t="s">
        <v>22</v>
      </c>
      <c r="C14" s="55"/>
      <c r="D14" s="55"/>
      <c r="E14" s="55"/>
      <c r="F14" s="55"/>
      <c r="G14" s="55"/>
    </row>
    <row r="15" spans="1:7" ht="25.5" customHeight="1" x14ac:dyDescent="0.2">
      <c r="A15" s="6" t="s">
        <v>20</v>
      </c>
      <c r="B15" s="55" t="s">
        <v>23</v>
      </c>
      <c r="C15" s="55"/>
      <c r="D15" s="55"/>
      <c r="E15" s="55"/>
      <c r="F15" s="55"/>
      <c r="G15" s="55"/>
    </row>
  </sheetData>
  <sheetProtection selectLockedCells="1"/>
  <customSheetViews>
    <customSheetView guid="{B4C3224A-EEE4-4307-B4C6-6696AF28F36F}" scale="145" showPageBreaks="1" printArea="1" view="pageBreakPreview">
      <selection activeCell="E10" sqref="E10"/>
      <pageMargins left="0.7" right="0.7" top="0.75" bottom="0.75" header="0.3" footer="0.3"/>
      <pageSetup paperSize="9" scale="82" orientation="portrait" r:id="rId1"/>
    </customSheetView>
  </customSheetViews>
  <mergeCells count="17">
    <mergeCell ref="B15:G15"/>
    <mergeCell ref="A5:B5"/>
    <mergeCell ref="A6:B6"/>
    <mergeCell ref="A7:B7"/>
    <mergeCell ref="A8:B8"/>
    <mergeCell ref="A9:B9"/>
    <mergeCell ref="A11:C11"/>
    <mergeCell ref="A1:G1"/>
    <mergeCell ref="G2:G4"/>
    <mergeCell ref="B12:G12"/>
    <mergeCell ref="B13:G13"/>
    <mergeCell ref="B14:G14"/>
    <mergeCell ref="A2:B2"/>
    <mergeCell ref="C2:C4"/>
    <mergeCell ref="D2:D4"/>
    <mergeCell ref="E2:E4"/>
    <mergeCell ref="F2:F4"/>
  </mergeCells>
  <pageMargins left="0.7" right="0.7" top="0.75" bottom="0.75" header="0.3" footer="0.3"/>
  <pageSetup paperSize="9" scale="82" orientation="portrait" r:id="rId2"/>
  <ignoredErrors>
    <ignoredError sqref="A12:A1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5" zoomScaleNormal="100" zoomScaleSheetLayoutView="145" workbookViewId="0">
      <selection activeCell="H6" sqref="H6"/>
    </sheetView>
  </sheetViews>
  <sheetFormatPr defaultRowHeight="18" customHeight="1" x14ac:dyDescent="0.2"/>
  <cols>
    <col min="1" max="1" width="5.5703125" style="2" customWidth="1"/>
    <col min="2" max="2" width="12.42578125" style="2" customWidth="1"/>
    <col min="3" max="7" width="17.7109375" style="2" customWidth="1"/>
    <col min="8" max="11" width="12.5703125" style="2" customWidth="1"/>
    <col min="12" max="16384" width="9.140625" style="2"/>
  </cols>
  <sheetData>
    <row r="1" spans="1:7" ht="18" customHeight="1" thickBot="1" x14ac:dyDescent="0.25">
      <c r="A1" s="50" t="s">
        <v>328</v>
      </c>
      <c r="B1" s="51"/>
      <c r="C1" s="51"/>
      <c r="D1" s="51"/>
      <c r="E1" s="51"/>
      <c r="F1" s="51"/>
      <c r="G1" s="51"/>
    </row>
    <row r="2" spans="1:7" s="1" customFormat="1" ht="57" customHeight="1" x14ac:dyDescent="0.2">
      <c r="A2" s="59" t="s">
        <v>0</v>
      </c>
      <c r="B2" s="60"/>
      <c r="C2" s="52" t="s">
        <v>1</v>
      </c>
      <c r="D2" s="52" t="s">
        <v>8</v>
      </c>
      <c r="E2" s="52" t="s">
        <v>7</v>
      </c>
      <c r="F2" s="52" t="s">
        <v>9</v>
      </c>
      <c r="G2" s="52" t="s">
        <v>10</v>
      </c>
    </row>
    <row r="3" spans="1:7" s="1" customFormat="1" ht="18" customHeight="1" x14ac:dyDescent="0.2">
      <c r="A3" s="22" t="s">
        <v>11</v>
      </c>
      <c r="B3" s="23">
        <f>Obdobie!B2</f>
        <v>41456</v>
      </c>
      <c r="C3" s="53"/>
      <c r="D3" s="53"/>
      <c r="E3" s="53"/>
      <c r="F3" s="53"/>
      <c r="G3" s="53"/>
    </row>
    <row r="4" spans="1:7" s="1" customFormat="1" ht="18" customHeight="1" thickBot="1" x14ac:dyDescent="0.25">
      <c r="A4" s="24" t="s">
        <v>12</v>
      </c>
      <c r="B4" s="25">
        <f>Obdobie!B3</f>
        <v>41639</v>
      </c>
      <c r="C4" s="54"/>
      <c r="D4" s="54"/>
      <c r="E4" s="54"/>
      <c r="F4" s="54"/>
      <c r="G4" s="54"/>
    </row>
    <row r="5" spans="1:7" ht="18" customHeight="1" thickBot="1" x14ac:dyDescent="0.25">
      <c r="A5" s="56" t="s">
        <v>2</v>
      </c>
      <c r="B5" s="57"/>
      <c r="C5" s="28">
        <v>6</v>
      </c>
      <c r="D5" s="29">
        <v>565782.27</v>
      </c>
      <c r="E5" s="28">
        <v>0</v>
      </c>
      <c r="F5" s="29">
        <v>0</v>
      </c>
      <c r="G5" s="27">
        <f>IF(D5=0,0,ROUND(F5/(D5/100),2))</f>
        <v>0</v>
      </c>
    </row>
    <row r="6" spans="1:7" ht="18" customHeight="1" thickBot="1" x14ac:dyDescent="0.25">
      <c r="A6" s="56" t="s">
        <v>3</v>
      </c>
      <c r="B6" s="57"/>
      <c r="C6" s="28">
        <v>23</v>
      </c>
      <c r="D6" s="29">
        <v>14937654.060000001</v>
      </c>
      <c r="E6" s="28">
        <v>0</v>
      </c>
      <c r="F6" s="29">
        <v>0</v>
      </c>
      <c r="G6" s="27">
        <f t="shared" ref="G6:G8" si="0">IF(D6=0,0,ROUND(F6/(D6/100),2))</f>
        <v>0</v>
      </c>
    </row>
    <row r="7" spans="1:7" ht="18" customHeight="1" thickBot="1" x14ac:dyDescent="0.25">
      <c r="A7" s="56" t="s">
        <v>4</v>
      </c>
      <c r="B7" s="57"/>
      <c r="C7" s="28">
        <v>18</v>
      </c>
      <c r="D7" s="29">
        <v>1162097.6599999999</v>
      </c>
      <c r="E7" s="28">
        <v>3</v>
      </c>
      <c r="F7" s="29">
        <v>470124.4</v>
      </c>
      <c r="G7" s="27">
        <f t="shared" si="0"/>
        <v>40.450000000000003</v>
      </c>
    </row>
    <row r="8" spans="1:7" ht="18" customHeight="1" thickBot="1" x14ac:dyDescent="0.25">
      <c r="A8" s="56" t="s">
        <v>5</v>
      </c>
      <c r="B8" s="57"/>
      <c r="C8" s="28">
        <v>74</v>
      </c>
      <c r="D8" s="29">
        <v>500990.43</v>
      </c>
      <c r="E8" s="28">
        <v>2</v>
      </c>
      <c r="F8" s="29">
        <v>28257</v>
      </c>
      <c r="G8" s="27">
        <f t="shared" si="0"/>
        <v>5.64</v>
      </c>
    </row>
    <row r="9" spans="1:7" ht="18" customHeight="1" thickBot="1" x14ac:dyDescent="0.25">
      <c r="A9" s="56" t="s">
        <v>6</v>
      </c>
      <c r="B9" s="57"/>
      <c r="C9" s="26">
        <f>SUM(C5:C8)</f>
        <v>121</v>
      </c>
      <c r="D9" s="27">
        <f>SUM(D5:D8)</f>
        <v>17166524.420000002</v>
      </c>
      <c r="E9" s="26">
        <f>SUM(E5:E8)</f>
        <v>5</v>
      </c>
      <c r="F9" s="27">
        <f>SUM(F5:F8)</f>
        <v>498381.4</v>
      </c>
      <c r="G9" s="27">
        <f>IF(OR(D9=0,F9=0),0,ROUND(F9/(D9/100),2))</f>
        <v>2.9</v>
      </c>
    </row>
    <row r="11" spans="1:7" ht="18" customHeight="1" x14ac:dyDescent="0.2">
      <c r="A11" s="62" t="s">
        <v>15</v>
      </c>
      <c r="B11" s="62"/>
      <c r="C11" s="62"/>
    </row>
    <row r="12" spans="1:7" ht="69" customHeight="1" x14ac:dyDescent="0.2">
      <c r="A12" s="3" t="s">
        <v>16</v>
      </c>
      <c r="B12" s="61" t="s">
        <v>17</v>
      </c>
      <c r="C12" s="61"/>
      <c r="D12" s="61"/>
      <c r="E12" s="61"/>
      <c r="F12" s="61"/>
      <c r="G12" s="61"/>
    </row>
    <row r="13" spans="1:7" ht="17.25" customHeight="1" x14ac:dyDescent="0.2">
      <c r="A13" s="3" t="s">
        <v>18</v>
      </c>
      <c r="B13" s="61" t="s">
        <v>21</v>
      </c>
      <c r="C13" s="61"/>
      <c r="D13" s="61"/>
      <c r="E13" s="61"/>
      <c r="F13" s="61"/>
      <c r="G13" s="61"/>
    </row>
    <row r="14" spans="1:7" ht="25.5" customHeight="1" x14ac:dyDescent="0.2">
      <c r="A14" s="3" t="s">
        <v>19</v>
      </c>
      <c r="B14" s="61" t="s">
        <v>22</v>
      </c>
      <c r="C14" s="61"/>
      <c r="D14" s="61"/>
      <c r="E14" s="61"/>
      <c r="F14" s="61"/>
      <c r="G14" s="61"/>
    </row>
    <row r="15" spans="1:7" ht="25.5" customHeight="1" x14ac:dyDescent="0.2">
      <c r="A15" s="3" t="s">
        <v>20</v>
      </c>
      <c r="B15" s="61" t="s">
        <v>23</v>
      </c>
      <c r="C15" s="61"/>
      <c r="D15" s="61"/>
      <c r="E15" s="61"/>
      <c r="F15" s="61"/>
      <c r="G15" s="61"/>
    </row>
  </sheetData>
  <customSheetViews>
    <customSheetView guid="{B4C3224A-EEE4-4307-B4C6-6696AF28F36F}" scale="145" showPageBreaks="1" printArea="1" view="pageBreakPreview" topLeftCell="C1">
      <selection activeCell="E8" sqref="E8"/>
      <pageMargins left="0.7" right="0.7" top="0.75" bottom="0.75" header="0.3" footer="0.3"/>
      <pageSetup paperSize="9" scale="82" orientation="portrait" r:id="rId1"/>
    </customSheetView>
  </customSheetViews>
  <mergeCells count="17">
    <mergeCell ref="F2:F4"/>
    <mergeCell ref="A1:G1"/>
    <mergeCell ref="B12:G12"/>
    <mergeCell ref="B13:G13"/>
    <mergeCell ref="B14:G14"/>
    <mergeCell ref="B15:G15"/>
    <mergeCell ref="A5:B5"/>
    <mergeCell ref="A6:B6"/>
    <mergeCell ref="A7:B7"/>
    <mergeCell ref="A8:B8"/>
    <mergeCell ref="A9:B9"/>
    <mergeCell ref="A11:C11"/>
    <mergeCell ref="G2:G4"/>
    <mergeCell ref="A2:B2"/>
    <mergeCell ref="C2:C4"/>
    <mergeCell ref="D2:D4"/>
    <mergeCell ref="E2:E4"/>
  </mergeCells>
  <dataValidations count="2">
    <dataValidation type="whole" operator="greaterThanOrEqual" allowBlank="1" showInputMessage="1" showErrorMessage="1" errorTitle="Neplatný údaj!!!" error="Je možné zadať celé číslo, ktoré je väčšie alebo rovné 0." sqref="E5:E8 C5:C8">
      <formula1>0</formula1>
    </dataValidation>
    <dataValidation type="decimal" operator="greaterThanOrEqual" allowBlank="1" showInputMessage="1" showErrorMessage="1" errorTitle="Neplatný údaj!!!" error="Je možné zadať desatinné číslo, väčšie alebo rovné 0." sqref="D5:D8 F5:F8">
      <formula1>0</formula1>
    </dataValidation>
  </dataValidations>
  <pageMargins left="0.7" right="0.7" top="0.75" bottom="0.75" header="0.3" footer="0.3"/>
  <pageSetup paperSize="9" scale="82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5" zoomScaleNormal="100" zoomScaleSheetLayoutView="145" workbookViewId="0">
      <selection activeCell="C2" sqref="C2:C4"/>
    </sheetView>
  </sheetViews>
  <sheetFormatPr defaultRowHeight="18" customHeight="1" x14ac:dyDescent="0.2"/>
  <cols>
    <col min="1" max="1" width="5.5703125" style="9" customWidth="1"/>
    <col min="2" max="2" width="12.42578125" style="9" customWidth="1"/>
    <col min="3" max="7" width="17.7109375" style="9" customWidth="1"/>
    <col min="8" max="11" width="12.5703125" style="9" customWidth="1"/>
    <col min="12" max="16384" width="9.140625" style="9"/>
  </cols>
  <sheetData>
    <row r="1" spans="1:7" ht="18" customHeight="1" thickBot="1" x14ac:dyDescent="0.25">
      <c r="A1" s="50" t="s">
        <v>329</v>
      </c>
      <c r="B1" s="51"/>
      <c r="C1" s="51"/>
      <c r="D1" s="51"/>
      <c r="E1" s="51"/>
      <c r="F1" s="51"/>
      <c r="G1" s="51"/>
    </row>
    <row r="2" spans="1:7" s="8" customFormat="1" ht="57" customHeight="1" x14ac:dyDescent="0.2">
      <c r="A2" s="59" t="s">
        <v>0</v>
      </c>
      <c r="B2" s="60"/>
      <c r="C2" s="52" t="s">
        <v>1</v>
      </c>
      <c r="D2" s="52" t="s">
        <v>8</v>
      </c>
      <c r="E2" s="52" t="s">
        <v>7</v>
      </c>
      <c r="F2" s="52" t="s">
        <v>9</v>
      </c>
      <c r="G2" s="52" t="s">
        <v>10</v>
      </c>
    </row>
    <row r="3" spans="1:7" s="8" customFormat="1" ht="18" customHeight="1" x14ac:dyDescent="0.2">
      <c r="A3" s="22" t="s">
        <v>11</v>
      </c>
      <c r="B3" s="23">
        <f>Obdobie!B2</f>
        <v>41456</v>
      </c>
      <c r="C3" s="53"/>
      <c r="D3" s="53"/>
      <c r="E3" s="53"/>
      <c r="F3" s="53"/>
      <c r="G3" s="53"/>
    </row>
    <row r="4" spans="1:7" s="8" customFormat="1" ht="18" customHeight="1" thickBot="1" x14ac:dyDescent="0.25">
      <c r="A4" s="24" t="s">
        <v>12</v>
      </c>
      <c r="B4" s="25">
        <f>Obdobie!B3</f>
        <v>41639</v>
      </c>
      <c r="C4" s="54"/>
      <c r="D4" s="54"/>
      <c r="E4" s="54"/>
      <c r="F4" s="54"/>
      <c r="G4" s="54"/>
    </row>
    <row r="5" spans="1:7" ht="18" customHeight="1" thickBot="1" x14ac:dyDescent="0.25">
      <c r="A5" s="56" t="s">
        <v>2</v>
      </c>
      <c r="B5" s="57"/>
      <c r="C5" s="28">
        <v>5</v>
      </c>
      <c r="D5" s="29">
        <v>1681263.5</v>
      </c>
      <c r="E5" s="28">
        <v>1</v>
      </c>
      <c r="F5" s="29">
        <v>187000</v>
      </c>
      <c r="G5" s="27">
        <f>IF(D5=0,0,ROUND(F5/(D5/100),2))</f>
        <v>11.12</v>
      </c>
    </row>
    <row r="6" spans="1:7" ht="18" customHeight="1" thickBot="1" x14ac:dyDescent="0.25">
      <c r="A6" s="56" t="s">
        <v>3</v>
      </c>
      <c r="B6" s="57"/>
      <c r="C6" s="28">
        <v>34</v>
      </c>
      <c r="D6" s="29">
        <v>6579593.4100000001</v>
      </c>
      <c r="E6" s="28">
        <v>3</v>
      </c>
      <c r="F6" s="29">
        <v>494972.41</v>
      </c>
      <c r="G6" s="27">
        <f t="shared" ref="G6:G8" si="0">IF(D6=0,0,ROUND(F6/(D6/100),2))</f>
        <v>7.52</v>
      </c>
    </row>
    <row r="7" spans="1:7" ht="18" customHeight="1" thickBot="1" x14ac:dyDescent="0.25">
      <c r="A7" s="56" t="s">
        <v>4</v>
      </c>
      <c r="B7" s="57"/>
      <c r="C7" s="28">
        <v>2</v>
      </c>
      <c r="D7" s="29">
        <v>58633</v>
      </c>
      <c r="E7" s="28">
        <v>0</v>
      </c>
      <c r="F7" s="29">
        <v>0</v>
      </c>
      <c r="G7" s="27">
        <f t="shared" si="0"/>
        <v>0</v>
      </c>
    </row>
    <row r="8" spans="1:7" ht="18" customHeight="1" thickBot="1" x14ac:dyDescent="0.25">
      <c r="A8" s="56" t="s">
        <v>5</v>
      </c>
      <c r="B8" s="57"/>
      <c r="C8" s="28">
        <v>34</v>
      </c>
      <c r="D8" s="29">
        <v>194690.04</v>
      </c>
      <c r="E8" s="28">
        <v>2</v>
      </c>
      <c r="F8" s="29">
        <v>9849</v>
      </c>
      <c r="G8" s="27">
        <f t="shared" si="0"/>
        <v>5.0599999999999996</v>
      </c>
    </row>
    <row r="9" spans="1:7" ht="18" customHeight="1" thickBot="1" x14ac:dyDescent="0.25">
      <c r="A9" s="56" t="s">
        <v>6</v>
      </c>
      <c r="B9" s="57"/>
      <c r="C9" s="26">
        <f>SUM(C5:C8)</f>
        <v>75</v>
      </c>
      <c r="D9" s="27">
        <f>SUM(D5:D8)</f>
        <v>8514179.9499999993</v>
      </c>
      <c r="E9" s="26">
        <f>SUM(E5:E8)</f>
        <v>6</v>
      </c>
      <c r="F9" s="27">
        <f>SUM(F5:F8)</f>
        <v>691821.40999999992</v>
      </c>
      <c r="G9" s="27">
        <f>IF(OR(D9=0,F9=0),0,ROUND(F9/(D9/100),2))</f>
        <v>8.1300000000000008</v>
      </c>
    </row>
    <row r="10" spans="1:7" ht="18" customHeight="1" x14ac:dyDescent="0.2">
      <c r="A10" s="47"/>
      <c r="B10" s="47"/>
      <c r="C10" s="47"/>
      <c r="D10" s="47"/>
      <c r="E10" s="47"/>
      <c r="F10" s="47"/>
      <c r="G10" s="47"/>
    </row>
    <row r="11" spans="1:7" ht="18" customHeight="1" x14ac:dyDescent="0.2">
      <c r="A11" s="64" t="s">
        <v>15</v>
      </c>
      <c r="B11" s="64"/>
      <c r="C11" s="64"/>
      <c r="D11" s="47"/>
      <c r="E11" s="47"/>
      <c r="F11" s="47"/>
      <c r="G11" s="47"/>
    </row>
    <row r="12" spans="1:7" ht="69" customHeight="1" x14ac:dyDescent="0.2">
      <c r="A12" s="48" t="s">
        <v>16</v>
      </c>
      <c r="B12" s="63" t="s">
        <v>17</v>
      </c>
      <c r="C12" s="63"/>
      <c r="D12" s="63"/>
      <c r="E12" s="63"/>
      <c r="F12" s="63"/>
      <c r="G12" s="63"/>
    </row>
    <row r="13" spans="1:7" ht="17.25" customHeight="1" x14ac:dyDescent="0.2">
      <c r="A13" s="48" t="s">
        <v>18</v>
      </c>
      <c r="B13" s="63" t="s">
        <v>21</v>
      </c>
      <c r="C13" s="63"/>
      <c r="D13" s="63"/>
      <c r="E13" s="63"/>
      <c r="F13" s="63"/>
      <c r="G13" s="63"/>
    </row>
    <row r="14" spans="1:7" ht="25.5" customHeight="1" x14ac:dyDescent="0.2">
      <c r="A14" s="48" t="s">
        <v>19</v>
      </c>
      <c r="B14" s="63" t="s">
        <v>22</v>
      </c>
      <c r="C14" s="63"/>
      <c r="D14" s="63"/>
      <c r="E14" s="63"/>
      <c r="F14" s="63"/>
      <c r="G14" s="63"/>
    </row>
    <row r="15" spans="1:7" ht="25.5" customHeight="1" x14ac:dyDescent="0.2">
      <c r="A15" s="48" t="s">
        <v>20</v>
      </c>
      <c r="B15" s="63" t="s">
        <v>23</v>
      </c>
      <c r="C15" s="63"/>
      <c r="D15" s="63"/>
      <c r="E15" s="63"/>
      <c r="F15" s="63"/>
      <c r="G15" s="63"/>
    </row>
  </sheetData>
  <dataConsolidate/>
  <customSheetViews>
    <customSheetView guid="{B4C3224A-EEE4-4307-B4C6-6696AF28F36F}" scale="145" showPageBreaks="1" printArea="1" view="pageBreakPreview" topLeftCell="B1">
      <selection activeCell="G7" sqref="G7"/>
      <pageMargins left="0.7" right="0.7" top="0.75" bottom="0.75" header="0.3" footer="0.3"/>
      <pageSetup paperSize="9" scale="82" orientation="portrait" r:id="rId1"/>
    </customSheetView>
  </customSheetViews>
  <mergeCells count="17">
    <mergeCell ref="F2:F4"/>
    <mergeCell ref="A1:G1"/>
    <mergeCell ref="B12:G12"/>
    <mergeCell ref="B13:G13"/>
    <mergeCell ref="B14:G14"/>
    <mergeCell ref="B15:G15"/>
    <mergeCell ref="A5:B5"/>
    <mergeCell ref="A6:B6"/>
    <mergeCell ref="A7:B7"/>
    <mergeCell ref="A8:B8"/>
    <mergeCell ref="A9:B9"/>
    <mergeCell ref="A11:C11"/>
    <mergeCell ref="G2:G4"/>
    <mergeCell ref="A2:B2"/>
    <mergeCell ref="C2:C4"/>
    <mergeCell ref="D2:D4"/>
    <mergeCell ref="E2:E4"/>
  </mergeCells>
  <dataValidations count="2">
    <dataValidation type="whole" operator="greaterThanOrEqual" allowBlank="1" showInputMessage="1" showErrorMessage="1" errorTitle="Neplatný údaj!!!" error="Je možné zadať celé číslo, ktoré je väčšie alebo rovné 0." sqref="C5:C8 E5:E8">
      <formula1>0</formula1>
    </dataValidation>
    <dataValidation type="decimal" operator="greaterThanOrEqual" allowBlank="1" showInputMessage="1" showErrorMessage="1" errorTitle="Neplatný údaj!!!" error="Je možné zadať desatinné číslo, väčšie alebo rovné 0." sqref="D5:D8 F5:F8">
      <formula1>0</formula1>
    </dataValidation>
  </dataValidations>
  <pageMargins left="0.7" right="0.7" top="0.75" bottom="0.75" header="0.3" footer="0.3"/>
  <pageSetup paperSize="9" scale="82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5" zoomScaleNormal="100" zoomScaleSheetLayoutView="145" workbookViewId="0">
      <selection activeCell="G2" sqref="G2:G4"/>
    </sheetView>
  </sheetViews>
  <sheetFormatPr defaultRowHeight="18" customHeight="1" x14ac:dyDescent="0.2"/>
  <cols>
    <col min="1" max="1" width="5.5703125" style="2" customWidth="1"/>
    <col min="2" max="2" width="12.42578125" style="2" customWidth="1"/>
    <col min="3" max="7" width="17.7109375" style="2" customWidth="1"/>
    <col min="8" max="11" width="12.5703125" style="2" customWidth="1"/>
    <col min="12" max="16384" width="9.140625" style="2"/>
  </cols>
  <sheetData>
    <row r="1" spans="1:7" ht="18" customHeight="1" thickBot="1" x14ac:dyDescent="0.25">
      <c r="A1" s="65" t="s">
        <v>330</v>
      </c>
      <c r="B1" s="66"/>
      <c r="C1" s="66"/>
      <c r="D1" s="66"/>
      <c r="E1" s="66"/>
      <c r="F1" s="66"/>
      <c r="G1" s="66"/>
    </row>
    <row r="2" spans="1:7" s="1" customFormat="1" ht="57" customHeight="1" x14ac:dyDescent="0.2">
      <c r="A2" s="59" t="s">
        <v>0</v>
      </c>
      <c r="B2" s="60"/>
      <c r="C2" s="52" t="s">
        <v>1</v>
      </c>
      <c r="D2" s="52" t="s">
        <v>8</v>
      </c>
      <c r="E2" s="52" t="s">
        <v>7</v>
      </c>
      <c r="F2" s="52" t="s">
        <v>9</v>
      </c>
      <c r="G2" s="52" t="s">
        <v>10</v>
      </c>
    </row>
    <row r="3" spans="1:7" s="1" customFormat="1" ht="18" customHeight="1" x14ac:dyDescent="0.2">
      <c r="A3" s="22" t="s">
        <v>11</v>
      </c>
      <c r="B3" s="23">
        <f>Obdobie!B2</f>
        <v>41456</v>
      </c>
      <c r="C3" s="53"/>
      <c r="D3" s="53"/>
      <c r="E3" s="53"/>
      <c r="F3" s="53"/>
      <c r="G3" s="53"/>
    </row>
    <row r="4" spans="1:7" s="1" customFormat="1" ht="18" customHeight="1" thickBot="1" x14ac:dyDescent="0.25">
      <c r="A4" s="24" t="s">
        <v>12</v>
      </c>
      <c r="B4" s="25">
        <f>Obdobie!B3</f>
        <v>41639</v>
      </c>
      <c r="C4" s="54"/>
      <c r="D4" s="54"/>
      <c r="E4" s="54"/>
      <c r="F4" s="54"/>
      <c r="G4" s="54"/>
    </row>
    <row r="5" spans="1:7" ht="18" customHeight="1" thickBot="1" x14ac:dyDescent="0.25">
      <c r="A5" s="56" t="s">
        <v>2</v>
      </c>
      <c r="B5" s="57"/>
      <c r="C5" s="28">
        <v>3</v>
      </c>
      <c r="D5" s="29">
        <v>1497550.53</v>
      </c>
      <c r="E5" s="28">
        <v>0</v>
      </c>
      <c r="F5" s="29">
        <v>0</v>
      </c>
      <c r="G5" s="27">
        <f>IF(D5=0,0,ROUND(F5/(D5/100),2))</f>
        <v>0</v>
      </c>
    </row>
    <row r="6" spans="1:7" ht="18" customHeight="1" thickBot="1" x14ac:dyDescent="0.25">
      <c r="A6" s="56" t="s">
        <v>3</v>
      </c>
      <c r="B6" s="57"/>
      <c r="C6" s="28">
        <v>1</v>
      </c>
      <c r="D6" s="29">
        <v>127200</v>
      </c>
      <c r="E6" s="28">
        <v>0</v>
      </c>
      <c r="F6" s="29">
        <v>0</v>
      </c>
      <c r="G6" s="27">
        <f t="shared" ref="G6:G8" si="0">IF(D6=0,0,ROUND(F6/(D6/100),2))</f>
        <v>0</v>
      </c>
    </row>
    <row r="7" spans="1:7" ht="18" customHeight="1" thickBot="1" x14ac:dyDescent="0.25">
      <c r="A7" s="56" t="s">
        <v>4</v>
      </c>
      <c r="B7" s="57"/>
      <c r="C7" s="28">
        <v>0</v>
      </c>
      <c r="D7" s="29">
        <v>0</v>
      </c>
      <c r="E7" s="28">
        <v>0</v>
      </c>
      <c r="F7" s="29">
        <v>0</v>
      </c>
      <c r="G7" s="27">
        <f t="shared" si="0"/>
        <v>0</v>
      </c>
    </row>
    <row r="8" spans="1:7" ht="18" customHeight="1" thickBot="1" x14ac:dyDescent="0.25">
      <c r="A8" s="56" t="s">
        <v>5</v>
      </c>
      <c r="B8" s="57"/>
      <c r="C8" s="28">
        <v>7</v>
      </c>
      <c r="D8" s="29">
        <v>35054.92</v>
      </c>
      <c r="E8" s="28">
        <v>0</v>
      </c>
      <c r="F8" s="29">
        <v>0</v>
      </c>
      <c r="G8" s="27">
        <f t="shared" si="0"/>
        <v>0</v>
      </c>
    </row>
    <row r="9" spans="1:7" ht="18" customHeight="1" thickBot="1" x14ac:dyDescent="0.25">
      <c r="A9" s="56" t="s">
        <v>6</v>
      </c>
      <c r="B9" s="57"/>
      <c r="C9" s="26">
        <f>SUM(C5:C8)</f>
        <v>11</v>
      </c>
      <c r="D9" s="27">
        <f>SUM(D5:D8)</f>
        <v>1659805.45</v>
      </c>
      <c r="E9" s="26">
        <f>SUM(E5:E8)</f>
        <v>0</v>
      </c>
      <c r="F9" s="27">
        <f>SUM(F5:F8)</f>
        <v>0</v>
      </c>
      <c r="G9" s="27">
        <f>IF(OR(D9=0,F9=0),0,ROUND(F9/(D9/100),2))</f>
        <v>0</v>
      </c>
    </row>
    <row r="11" spans="1:7" ht="18" customHeight="1" x14ac:dyDescent="0.2">
      <c r="A11" s="62" t="s">
        <v>15</v>
      </c>
      <c r="B11" s="62"/>
      <c r="C11" s="62"/>
    </row>
    <row r="12" spans="1:7" ht="69" customHeight="1" x14ac:dyDescent="0.2">
      <c r="A12" s="3" t="s">
        <v>16</v>
      </c>
      <c r="B12" s="61" t="s">
        <v>17</v>
      </c>
      <c r="C12" s="61"/>
      <c r="D12" s="61"/>
      <c r="E12" s="61"/>
      <c r="F12" s="61"/>
      <c r="G12" s="61"/>
    </row>
    <row r="13" spans="1:7" ht="17.25" customHeight="1" x14ac:dyDescent="0.2">
      <c r="A13" s="3" t="s">
        <v>18</v>
      </c>
      <c r="B13" s="61" t="s">
        <v>21</v>
      </c>
      <c r="C13" s="61"/>
      <c r="D13" s="61"/>
      <c r="E13" s="61"/>
      <c r="F13" s="61"/>
      <c r="G13" s="61"/>
    </row>
    <row r="14" spans="1:7" ht="25.5" customHeight="1" x14ac:dyDescent="0.2">
      <c r="A14" s="3" t="s">
        <v>19</v>
      </c>
      <c r="B14" s="61" t="s">
        <v>22</v>
      </c>
      <c r="C14" s="61"/>
      <c r="D14" s="61"/>
      <c r="E14" s="61"/>
      <c r="F14" s="61"/>
      <c r="G14" s="61"/>
    </row>
    <row r="15" spans="1:7" ht="25.5" customHeight="1" x14ac:dyDescent="0.2">
      <c r="A15" s="3" t="s">
        <v>20</v>
      </c>
      <c r="B15" s="61" t="s">
        <v>23</v>
      </c>
      <c r="C15" s="61"/>
      <c r="D15" s="61"/>
      <c r="E15" s="61"/>
      <c r="F15" s="61"/>
      <c r="G15" s="61"/>
    </row>
  </sheetData>
  <customSheetViews>
    <customSheetView guid="{B4C3224A-EEE4-4307-B4C6-6696AF28F36F}" scale="145" showPageBreaks="1" printArea="1" view="pageBreakPreview">
      <selection activeCell="F8" sqref="F8"/>
      <pageMargins left="0.7" right="0.7" top="0.75" bottom="0.75" header="0.3" footer="0.3"/>
      <pageSetup paperSize="9" scale="82" orientation="portrait" r:id="rId1"/>
    </customSheetView>
  </customSheetViews>
  <mergeCells count="17">
    <mergeCell ref="F2:F4"/>
    <mergeCell ref="A1:G1"/>
    <mergeCell ref="B12:G12"/>
    <mergeCell ref="B13:G13"/>
    <mergeCell ref="B14:G14"/>
    <mergeCell ref="B15:G15"/>
    <mergeCell ref="A5:B5"/>
    <mergeCell ref="A6:B6"/>
    <mergeCell ref="A7:B7"/>
    <mergeCell ref="A8:B8"/>
    <mergeCell ref="A9:B9"/>
    <mergeCell ref="A11:C11"/>
    <mergeCell ref="G2:G4"/>
    <mergeCell ref="A2:B2"/>
    <mergeCell ref="C2:C4"/>
    <mergeCell ref="D2:D4"/>
    <mergeCell ref="E2:E4"/>
  </mergeCells>
  <dataValidations count="2">
    <dataValidation type="whole" operator="greaterThanOrEqual" allowBlank="1" showInputMessage="1" showErrorMessage="1" errorTitle="Neplatný údaj!!!" error="Je možné zadať celé číslo, ktoré je väčšie alebo rovné 0." sqref="C5:C8 E5:E8">
      <formula1>0</formula1>
    </dataValidation>
    <dataValidation type="decimal" operator="greaterThanOrEqual" allowBlank="1" showInputMessage="1" showErrorMessage="1" errorTitle="Neplatný údaj!!!" error="Je možné zadať desatinné číslo, väčšie alebo rovné 0." sqref="D5:D8 F5:F8">
      <formula1>0</formula1>
    </dataValidation>
  </dataValidations>
  <pageMargins left="0.7" right="0.7" top="0.75" bottom="0.75" header="0.3" footer="0.3"/>
  <pageSetup paperSize="9" scale="82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5" zoomScaleNormal="100" zoomScaleSheetLayoutView="145" workbookViewId="0">
      <selection activeCell="G2" sqref="G2:G4"/>
    </sheetView>
  </sheetViews>
  <sheetFormatPr defaultRowHeight="18" customHeight="1" x14ac:dyDescent="0.2"/>
  <cols>
    <col min="1" max="1" width="5.5703125" style="2" customWidth="1"/>
    <col min="2" max="2" width="12.42578125" style="2" customWidth="1"/>
    <col min="3" max="7" width="17.7109375" style="2" customWidth="1"/>
    <col min="8" max="11" width="12.5703125" style="2" customWidth="1"/>
    <col min="12" max="16384" width="9.140625" style="2"/>
  </cols>
  <sheetData>
    <row r="1" spans="1:7" ht="18" customHeight="1" thickBot="1" x14ac:dyDescent="0.25">
      <c r="A1" s="65" t="s">
        <v>331</v>
      </c>
      <c r="B1" s="66"/>
      <c r="C1" s="66"/>
      <c r="D1" s="66"/>
      <c r="E1" s="66"/>
      <c r="F1" s="66"/>
      <c r="G1" s="66"/>
    </row>
    <row r="2" spans="1:7" s="1" customFormat="1" ht="57" customHeight="1" x14ac:dyDescent="0.2">
      <c r="A2" s="59" t="s">
        <v>0</v>
      </c>
      <c r="B2" s="60"/>
      <c r="C2" s="52" t="s">
        <v>1</v>
      </c>
      <c r="D2" s="52" t="s">
        <v>8</v>
      </c>
      <c r="E2" s="52" t="s">
        <v>7</v>
      </c>
      <c r="F2" s="52" t="s">
        <v>9</v>
      </c>
      <c r="G2" s="52" t="s">
        <v>10</v>
      </c>
    </row>
    <row r="3" spans="1:7" s="1" customFormat="1" ht="18" customHeight="1" x14ac:dyDescent="0.2">
      <c r="A3" s="22" t="s">
        <v>11</v>
      </c>
      <c r="B3" s="23">
        <f>Obdobie!B2</f>
        <v>41456</v>
      </c>
      <c r="C3" s="53"/>
      <c r="D3" s="53"/>
      <c r="E3" s="53"/>
      <c r="F3" s="53"/>
      <c r="G3" s="53"/>
    </row>
    <row r="4" spans="1:7" s="1" customFormat="1" ht="18" customHeight="1" thickBot="1" x14ac:dyDescent="0.25">
      <c r="A4" s="24" t="s">
        <v>12</v>
      </c>
      <c r="B4" s="25">
        <f>Obdobie!B3</f>
        <v>41639</v>
      </c>
      <c r="C4" s="54"/>
      <c r="D4" s="54"/>
      <c r="E4" s="54"/>
      <c r="F4" s="54"/>
      <c r="G4" s="54"/>
    </row>
    <row r="5" spans="1:7" ht="18" customHeight="1" thickBot="1" x14ac:dyDescent="0.25">
      <c r="A5" s="56" t="s">
        <v>2</v>
      </c>
      <c r="B5" s="57"/>
      <c r="C5" s="28">
        <v>15</v>
      </c>
      <c r="D5" s="29">
        <v>91699892.400000006</v>
      </c>
      <c r="E5" s="28">
        <v>3</v>
      </c>
      <c r="F5" s="29">
        <v>1487041</v>
      </c>
      <c r="G5" s="27">
        <f>IF(D5=0,0,ROUND(F5/(D5/100),2))</f>
        <v>1.62</v>
      </c>
    </row>
    <row r="6" spans="1:7" ht="18" customHeight="1" thickBot="1" x14ac:dyDescent="0.25">
      <c r="A6" s="56" t="s">
        <v>3</v>
      </c>
      <c r="B6" s="57"/>
      <c r="C6" s="28">
        <v>20</v>
      </c>
      <c r="D6" s="29">
        <v>9501446.5399999991</v>
      </c>
      <c r="E6" s="28">
        <v>5</v>
      </c>
      <c r="F6" s="29">
        <v>3151210.67</v>
      </c>
      <c r="G6" s="27">
        <f t="shared" ref="G6:G8" si="0">IF(D6=0,0,ROUND(F6/(D6/100),2))</f>
        <v>33.17</v>
      </c>
    </row>
    <row r="7" spans="1:7" ht="18" customHeight="1" thickBot="1" x14ac:dyDescent="0.25">
      <c r="A7" s="56" t="s">
        <v>4</v>
      </c>
      <c r="B7" s="57"/>
      <c r="C7" s="28">
        <v>32</v>
      </c>
      <c r="D7" s="29">
        <v>4600687.12</v>
      </c>
      <c r="E7" s="28">
        <v>13</v>
      </c>
      <c r="F7" s="29">
        <v>1466546.46</v>
      </c>
      <c r="G7" s="27">
        <f t="shared" si="0"/>
        <v>31.88</v>
      </c>
    </row>
    <row r="8" spans="1:7" ht="18" customHeight="1" thickBot="1" x14ac:dyDescent="0.25">
      <c r="A8" s="56" t="s">
        <v>5</v>
      </c>
      <c r="B8" s="57"/>
      <c r="C8" s="28">
        <v>179</v>
      </c>
      <c r="D8" s="29">
        <v>1300856.8600000001</v>
      </c>
      <c r="E8" s="28">
        <v>30</v>
      </c>
      <c r="F8" s="29">
        <v>270492.52</v>
      </c>
      <c r="G8" s="27">
        <f t="shared" si="0"/>
        <v>20.79</v>
      </c>
    </row>
    <row r="9" spans="1:7" ht="18" customHeight="1" thickBot="1" x14ac:dyDescent="0.25">
      <c r="A9" s="56" t="s">
        <v>6</v>
      </c>
      <c r="B9" s="57"/>
      <c r="C9" s="26">
        <f>SUM(C5:C8)</f>
        <v>246</v>
      </c>
      <c r="D9" s="27">
        <f>SUM(D5:D8)</f>
        <v>107102882.92</v>
      </c>
      <c r="E9" s="26">
        <f>SUM(E5:E8)</f>
        <v>51</v>
      </c>
      <c r="F9" s="27">
        <f>SUM(F5:F8)</f>
        <v>6375290.6500000004</v>
      </c>
      <c r="G9" s="27">
        <f>IF(OR(D9=0,F9=0),0,ROUND(F9/(D9/100),2))</f>
        <v>5.95</v>
      </c>
    </row>
    <row r="11" spans="1:7" ht="18" customHeight="1" x14ac:dyDescent="0.2">
      <c r="A11" s="62" t="s">
        <v>15</v>
      </c>
      <c r="B11" s="62"/>
      <c r="C11" s="62"/>
    </row>
    <row r="12" spans="1:7" ht="69" customHeight="1" x14ac:dyDescent="0.2">
      <c r="A12" s="3" t="s">
        <v>16</v>
      </c>
      <c r="B12" s="61" t="s">
        <v>17</v>
      </c>
      <c r="C12" s="61"/>
      <c r="D12" s="61"/>
      <c r="E12" s="61"/>
      <c r="F12" s="61"/>
      <c r="G12" s="61"/>
    </row>
    <row r="13" spans="1:7" ht="17.25" customHeight="1" x14ac:dyDescent="0.2">
      <c r="A13" s="3" t="s">
        <v>18</v>
      </c>
      <c r="B13" s="61" t="s">
        <v>21</v>
      </c>
      <c r="C13" s="61"/>
      <c r="D13" s="61"/>
      <c r="E13" s="61"/>
      <c r="F13" s="61"/>
      <c r="G13" s="61"/>
    </row>
    <row r="14" spans="1:7" ht="25.5" customHeight="1" x14ac:dyDescent="0.2">
      <c r="A14" s="3" t="s">
        <v>19</v>
      </c>
      <c r="B14" s="61" t="s">
        <v>22</v>
      </c>
      <c r="C14" s="61"/>
      <c r="D14" s="61"/>
      <c r="E14" s="61"/>
      <c r="F14" s="61"/>
      <c r="G14" s="61"/>
    </row>
    <row r="15" spans="1:7" ht="25.5" customHeight="1" x14ac:dyDescent="0.2">
      <c r="A15" s="3" t="s">
        <v>20</v>
      </c>
      <c r="B15" s="61" t="s">
        <v>23</v>
      </c>
      <c r="C15" s="61"/>
      <c r="D15" s="61"/>
      <c r="E15" s="61"/>
      <c r="F15" s="61"/>
      <c r="G15" s="61"/>
    </row>
  </sheetData>
  <customSheetViews>
    <customSheetView guid="{B4C3224A-EEE4-4307-B4C6-6696AF28F36F}" scale="145" showPageBreaks="1" printArea="1" view="pageBreakPreview">
      <selection activeCell="F8" sqref="F8"/>
      <pageMargins left="0.7" right="0.7" top="0.75" bottom="0.75" header="0.3" footer="0.3"/>
      <pageSetup paperSize="9" scale="82" orientation="portrait" r:id="rId1"/>
    </customSheetView>
  </customSheetViews>
  <mergeCells count="17">
    <mergeCell ref="F2:F4"/>
    <mergeCell ref="A1:G1"/>
    <mergeCell ref="B12:G12"/>
    <mergeCell ref="B13:G13"/>
    <mergeCell ref="B14:G14"/>
    <mergeCell ref="B15:G15"/>
    <mergeCell ref="A5:B5"/>
    <mergeCell ref="A6:B6"/>
    <mergeCell ref="A7:B7"/>
    <mergeCell ref="A8:B8"/>
    <mergeCell ref="A9:B9"/>
    <mergeCell ref="A11:C11"/>
    <mergeCell ref="G2:G4"/>
    <mergeCell ref="A2:B2"/>
    <mergeCell ref="C2:C4"/>
    <mergeCell ref="D2:D4"/>
    <mergeCell ref="E2:E4"/>
  </mergeCells>
  <dataValidations count="2">
    <dataValidation type="whole" operator="greaterThanOrEqual" allowBlank="1" showInputMessage="1" showErrorMessage="1" errorTitle="Neplatný údaj!!!" error="Je možné zadať celé číslo, ktoré je väčšie alebo rovné 0." sqref="C5:C8 E5:E8">
      <formula1>0</formula1>
    </dataValidation>
    <dataValidation type="decimal" operator="greaterThanOrEqual" allowBlank="1" showInputMessage="1" showErrorMessage="1" errorTitle="Neplatný údaj!!!" error="Je možné zadať desatinné číslo, väčšie alebo rovné 0." sqref="D5:D8 F5:F8">
      <formula1>0</formula1>
    </dataValidation>
  </dataValidations>
  <pageMargins left="0.7" right="0.7" top="0.75" bottom="0.75" header="0.3" footer="0.3"/>
  <pageSetup paperSize="9" scale="8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5" zoomScaleNormal="100" zoomScaleSheetLayoutView="145" workbookViewId="0">
      <selection sqref="A1:G1"/>
    </sheetView>
  </sheetViews>
  <sheetFormatPr defaultRowHeight="18" customHeight="1" x14ac:dyDescent="0.2"/>
  <cols>
    <col min="1" max="1" width="5.5703125" style="2" customWidth="1"/>
    <col min="2" max="2" width="12.42578125" style="2" customWidth="1"/>
    <col min="3" max="7" width="17.7109375" style="2" customWidth="1"/>
    <col min="8" max="8" width="12.5703125" style="2" customWidth="1"/>
    <col min="9" max="9" width="16.42578125" style="2" bestFit="1" customWidth="1"/>
    <col min="10" max="11" width="12.5703125" style="2" customWidth="1"/>
    <col min="12" max="16384" width="9.140625" style="2"/>
  </cols>
  <sheetData>
    <row r="1" spans="1:7" ht="18" customHeight="1" thickBot="1" x14ac:dyDescent="0.25">
      <c r="A1" s="65" t="s">
        <v>332</v>
      </c>
      <c r="B1" s="66"/>
      <c r="C1" s="66"/>
      <c r="D1" s="66"/>
      <c r="E1" s="66"/>
      <c r="F1" s="66"/>
      <c r="G1" s="66"/>
    </row>
    <row r="2" spans="1:7" s="1" customFormat="1" ht="57" customHeight="1" x14ac:dyDescent="0.2">
      <c r="A2" s="59" t="s">
        <v>0</v>
      </c>
      <c r="B2" s="60"/>
      <c r="C2" s="52" t="s">
        <v>1</v>
      </c>
      <c r="D2" s="52" t="s">
        <v>8</v>
      </c>
      <c r="E2" s="52" t="s">
        <v>7</v>
      </c>
      <c r="F2" s="52" t="s">
        <v>9</v>
      </c>
      <c r="G2" s="52" t="s">
        <v>10</v>
      </c>
    </row>
    <row r="3" spans="1:7" s="1" customFormat="1" ht="18" customHeight="1" x14ac:dyDescent="0.2">
      <c r="A3" s="22" t="s">
        <v>11</v>
      </c>
      <c r="B3" s="23">
        <f>Obdobie!B2</f>
        <v>41456</v>
      </c>
      <c r="C3" s="53"/>
      <c r="D3" s="53"/>
      <c r="E3" s="53"/>
      <c r="F3" s="53"/>
      <c r="G3" s="53"/>
    </row>
    <row r="4" spans="1:7" s="1" customFormat="1" ht="18" customHeight="1" thickBot="1" x14ac:dyDescent="0.25">
      <c r="A4" s="24" t="s">
        <v>12</v>
      </c>
      <c r="B4" s="25">
        <f>Obdobie!B3</f>
        <v>41639</v>
      </c>
      <c r="C4" s="54"/>
      <c r="D4" s="54"/>
      <c r="E4" s="54"/>
      <c r="F4" s="54"/>
      <c r="G4" s="54"/>
    </row>
    <row r="5" spans="1:7" ht="18" customHeight="1" thickBot="1" x14ac:dyDescent="0.25">
      <c r="A5" s="56" t="s">
        <v>2</v>
      </c>
      <c r="B5" s="57"/>
      <c r="C5" s="28">
        <v>35</v>
      </c>
      <c r="D5" s="29">
        <v>776218131.82000005</v>
      </c>
      <c r="E5" s="28">
        <v>20</v>
      </c>
      <c r="F5" s="29">
        <v>504415043.95999998</v>
      </c>
      <c r="G5" s="27">
        <f t="shared" ref="G5:G6" si="0">IF(D5=0,0,ROUND(F5/(D5/100),2))</f>
        <v>64.98</v>
      </c>
    </row>
    <row r="6" spans="1:7" ht="18" customHeight="1" thickBot="1" x14ac:dyDescent="0.25">
      <c r="A6" s="56" t="s">
        <v>3</v>
      </c>
      <c r="B6" s="57"/>
      <c r="C6" s="28">
        <v>18</v>
      </c>
      <c r="D6" s="29">
        <v>16329455.18</v>
      </c>
      <c r="E6" s="28">
        <v>15</v>
      </c>
      <c r="F6" s="29">
        <v>14047701.92</v>
      </c>
      <c r="G6" s="27">
        <f t="shared" si="0"/>
        <v>86.03</v>
      </c>
    </row>
    <row r="7" spans="1:7" ht="18" customHeight="1" thickBot="1" x14ac:dyDescent="0.25">
      <c r="A7" s="56" t="s">
        <v>4</v>
      </c>
      <c r="B7" s="57"/>
      <c r="C7" s="28">
        <v>1</v>
      </c>
      <c r="D7" s="29">
        <v>303714.14</v>
      </c>
      <c r="E7" s="28">
        <v>1</v>
      </c>
      <c r="F7" s="29">
        <v>303714.14</v>
      </c>
      <c r="G7" s="27">
        <f>IF(D7=0,0,ROUND(F7/(D7/100),2))</f>
        <v>100</v>
      </c>
    </row>
    <row r="8" spans="1:7" ht="18" customHeight="1" thickBot="1" x14ac:dyDescent="0.25">
      <c r="A8" s="56" t="s">
        <v>5</v>
      </c>
      <c r="B8" s="57"/>
      <c r="C8" s="28">
        <v>62</v>
      </c>
      <c r="D8" s="29">
        <v>70831.83</v>
      </c>
      <c r="E8" s="28">
        <v>0</v>
      </c>
      <c r="F8" s="29">
        <v>0</v>
      </c>
      <c r="G8" s="27">
        <f>IF(D8=0,0,ROUND(F8/(D8/100),2))</f>
        <v>0</v>
      </c>
    </row>
    <row r="9" spans="1:7" ht="18" customHeight="1" thickBot="1" x14ac:dyDescent="0.25">
      <c r="A9" s="56" t="s">
        <v>6</v>
      </c>
      <c r="B9" s="57"/>
      <c r="C9" s="26">
        <f>SUM(C5:C8)</f>
        <v>116</v>
      </c>
      <c r="D9" s="27">
        <f>SUM(D5:D8)</f>
        <v>792922132.97000003</v>
      </c>
      <c r="E9" s="26">
        <f>SUM(E5:E8)</f>
        <v>36</v>
      </c>
      <c r="F9" s="27">
        <f>SUM(F5:F8)</f>
        <v>518766460.01999998</v>
      </c>
      <c r="G9" s="27">
        <f>IF(OR(D9=0,F9=0),0,ROUND(F9/(D9/100),2))</f>
        <v>65.42</v>
      </c>
    </row>
    <row r="11" spans="1:7" ht="18" customHeight="1" x14ac:dyDescent="0.2">
      <c r="A11" s="62" t="s">
        <v>15</v>
      </c>
      <c r="B11" s="62"/>
      <c r="C11" s="62"/>
    </row>
    <row r="12" spans="1:7" ht="69" customHeight="1" x14ac:dyDescent="0.2">
      <c r="A12" s="3" t="s">
        <v>16</v>
      </c>
      <c r="B12" s="61" t="s">
        <v>17</v>
      </c>
      <c r="C12" s="61"/>
      <c r="D12" s="61"/>
      <c r="E12" s="61"/>
      <c r="F12" s="61"/>
      <c r="G12" s="61"/>
    </row>
    <row r="13" spans="1:7" ht="17.25" customHeight="1" x14ac:dyDescent="0.2">
      <c r="A13" s="3" t="s">
        <v>18</v>
      </c>
      <c r="B13" s="61" t="s">
        <v>21</v>
      </c>
      <c r="C13" s="61"/>
      <c r="D13" s="61"/>
      <c r="E13" s="61"/>
      <c r="F13" s="61"/>
      <c r="G13" s="61"/>
    </row>
    <row r="14" spans="1:7" ht="25.5" customHeight="1" x14ac:dyDescent="0.2">
      <c r="A14" s="3" t="s">
        <v>19</v>
      </c>
      <c r="B14" s="61" t="s">
        <v>22</v>
      </c>
      <c r="C14" s="61"/>
      <c r="D14" s="61"/>
      <c r="E14" s="61"/>
      <c r="F14" s="61"/>
      <c r="G14" s="61"/>
    </row>
    <row r="15" spans="1:7" ht="25.5" customHeight="1" x14ac:dyDescent="0.2">
      <c r="A15" s="3" t="s">
        <v>20</v>
      </c>
      <c r="B15" s="61" t="s">
        <v>23</v>
      </c>
      <c r="C15" s="61"/>
      <c r="D15" s="61"/>
      <c r="E15" s="61"/>
      <c r="F15" s="61"/>
      <c r="G15" s="61"/>
    </row>
  </sheetData>
  <customSheetViews>
    <customSheetView guid="{B4C3224A-EEE4-4307-B4C6-6696AF28F36F}" scale="145" showPageBreaks="1" printArea="1" view="pageBreakPreview">
      <selection activeCell="F5" sqref="F5"/>
      <pageMargins left="0.7" right="0.7" top="0.75" bottom="0.75" header="0.3" footer="0.3"/>
      <pageSetup paperSize="9" scale="82" orientation="portrait" r:id="rId1"/>
    </customSheetView>
  </customSheetViews>
  <mergeCells count="17">
    <mergeCell ref="F2:F4"/>
    <mergeCell ref="A1:G1"/>
    <mergeCell ref="B12:G12"/>
    <mergeCell ref="B13:G13"/>
    <mergeCell ref="B14:G14"/>
    <mergeCell ref="B15:G15"/>
    <mergeCell ref="A5:B5"/>
    <mergeCell ref="A6:B6"/>
    <mergeCell ref="A7:B7"/>
    <mergeCell ref="A8:B8"/>
    <mergeCell ref="A9:B9"/>
    <mergeCell ref="A11:C11"/>
    <mergeCell ref="G2:G4"/>
    <mergeCell ref="A2:B2"/>
    <mergeCell ref="C2:C4"/>
    <mergeCell ref="D2:D4"/>
    <mergeCell ref="E2:E4"/>
  </mergeCells>
  <dataValidations count="2">
    <dataValidation type="whole" operator="greaterThanOrEqual" allowBlank="1" showInputMessage="1" showErrorMessage="1" errorTitle="Neplatný údaj!!!" error="Je možné zadať celé číslo, ktoré je väčšie alebo rovné 0." sqref="C5:C8 E5:E8">
      <formula1>0</formula1>
    </dataValidation>
    <dataValidation type="decimal" operator="greaterThanOrEqual" allowBlank="1" showInputMessage="1" showErrorMessage="1" errorTitle="Neplatný údaj!!!" error="Je možné zadať desatinné číslo, väčšie alebo rovné 0." sqref="D5:D8 F5:F8">
      <formula1>0</formula1>
    </dataValidation>
  </dataValidations>
  <pageMargins left="0.7" right="0.7" top="0.75" bottom="0.75" header="0.3" footer="0.3"/>
  <pageSetup paperSize="9" scale="82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5" zoomScaleNormal="100" zoomScaleSheetLayoutView="145" workbookViewId="0">
      <selection activeCell="G2" sqref="G2:G4"/>
    </sheetView>
  </sheetViews>
  <sheetFormatPr defaultRowHeight="18" customHeight="1" x14ac:dyDescent="0.2"/>
  <cols>
    <col min="1" max="1" width="5.5703125" style="2" customWidth="1"/>
    <col min="2" max="2" width="12.42578125" style="2" customWidth="1"/>
    <col min="3" max="7" width="17.7109375" style="2" customWidth="1"/>
    <col min="8" max="11" width="12.5703125" style="2" customWidth="1"/>
    <col min="12" max="16384" width="9.140625" style="2"/>
  </cols>
  <sheetData>
    <row r="1" spans="1:7" ht="18" customHeight="1" thickBot="1" x14ac:dyDescent="0.25">
      <c r="A1" s="65" t="s">
        <v>333</v>
      </c>
      <c r="B1" s="66"/>
      <c r="C1" s="66"/>
      <c r="D1" s="66"/>
      <c r="E1" s="66"/>
      <c r="F1" s="66"/>
      <c r="G1" s="66"/>
    </row>
    <row r="2" spans="1:7" s="1" customFormat="1" ht="57" customHeight="1" x14ac:dyDescent="0.2">
      <c r="A2" s="59" t="s">
        <v>0</v>
      </c>
      <c r="B2" s="60"/>
      <c r="C2" s="52" t="s">
        <v>1</v>
      </c>
      <c r="D2" s="52" t="s">
        <v>8</v>
      </c>
      <c r="E2" s="52" t="s">
        <v>7</v>
      </c>
      <c r="F2" s="52" t="s">
        <v>9</v>
      </c>
      <c r="G2" s="52" t="s">
        <v>10</v>
      </c>
    </row>
    <row r="3" spans="1:7" s="1" customFormat="1" ht="18" customHeight="1" x14ac:dyDescent="0.2">
      <c r="A3" s="22" t="s">
        <v>11</v>
      </c>
      <c r="B3" s="23">
        <f>Obdobie!B2</f>
        <v>41456</v>
      </c>
      <c r="C3" s="53"/>
      <c r="D3" s="53"/>
      <c r="E3" s="53"/>
      <c r="F3" s="53"/>
      <c r="G3" s="53"/>
    </row>
    <row r="4" spans="1:7" s="1" customFormat="1" ht="18" customHeight="1" thickBot="1" x14ac:dyDescent="0.25">
      <c r="A4" s="24" t="s">
        <v>12</v>
      </c>
      <c r="B4" s="25">
        <f>Obdobie!B3</f>
        <v>41639</v>
      </c>
      <c r="C4" s="54"/>
      <c r="D4" s="54"/>
      <c r="E4" s="54"/>
      <c r="F4" s="54"/>
      <c r="G4" s="54"/>
    </row>
    <row r="5" spans="1:7" ht="18" customHeight="1" thickBot="1" x14ac:dyDescent="0.25">
      <c r="A5" s="56" t="s">
        <v>2</v>
      </c>
      <c r="B5" s="57"/>
      <c r="C5" s="28">
        <v>43</v>
      </c>
      <c r="D5" s="29">
        <v>551042120.73000002</v>
      </c>
      <c r="E5" s="28">
        <v>4</v>
      </c>
      <c r="F5" s="29">
        <v>46893916.909999996</v>
      </c>
      <c r="G5" s="27">
        <f>IF(D5=0,0,ROUND(F5/(D5/100),2))</f>
        <v>8.51</v>
      </c>
    </row>
    <row r="6" spans="1:7" ht="18" customHeight="1" thickBot="1" x14ac:dyDescent="0.25">
      <c r="A6" s="56" t="s">
        <v>3</v>
      </c>
      <c r="B6" s="57"/>
      <c r="C6" s="28">
        <v>12</v>
      </c>
      <c r="D6" s="29">
        <v>4232846.0199999996</v>
      </c>
      <c r="E6" s="28">
        <v>0</v>
      </c>
      <c r="F6" s="29">
        <v>0</v>
      </c>
      <c r="G6" s="27">
        <f t="shared" ref="G6:G8" si="0">IF(D6=0,0,ROUND(F6/(D6/100),2))</f>
        <v>0</v>
      </c>
    </row>
    <row r="7" spans="1:7" ht="18" customHeight="1" thickBot="1" x14ac:dyDescent="0.25">
      <c r="A7" s="56" t="s">
        <v>4</v>
      </c>
      <c r="B7" s="57"/>
      <c r="C7" s="28">
        <v>4</v>
      </c>
      <c r="D7" s="29">
        <v>673284.17</v>
      </c>
      <c r="E7" s="28">
        <v>0</v>
      </c>
      <c r="F7" s="29">
        <v>0</v>
      </c>
      <c r="G7" s="27">
        <f t="shared" si="0"/>
        <v>0</v>
      </c>
    </row>
    <row r="8" spans="1:7" ht="18" customHeight="1" thickBot="1" x14ac:dyDescent="0.25">
      <c r="A8" s="56" t="s">
        <v>5</v>
      </c>
      <c r="B8" s="57"/>
      <c r="C8" s="28">
        <v>47</v>
      </c>
      <c r="D8" s="29">
        <v>267911.37</v>
      </c>
      <c r="E8" s="28">
        <v>0</v>
      </c>
      <c r="F8" s="29">
        <v>0</v>
      </c>
      <c r="G8" s="27">
        <f t="shared" si="0"/>
        <v>0</v>
      </c>
    </row>
    <row r="9" spans="1:7" ht="18" customHeight="1" thickBot="1" x14ac:dyDescent="0.25">
      <c r="A9" s="56" t="s">
        <v>6</v>
      </c>
      <c r="B9" s="57"/>
      <c r="C9" s="26">
        <f>SUM(C5:C8)</f>
        <v>106</v>
      </c>
      <c r="D9" s="27">
        <f>SUM(D5:D8)</f>
        <v>556216162.28999996</v>
      </c>
      <c r="E9" s="26">
        <f>SUM(E5:E8)</f>
        <v>4</v>
      </c>
      <c r="F9" s="27">
        <f>SUM(F5:F8)</f>
        <v>46893916.909999996</v>
      </c>
      <c r="G9" s="27">
        <f>IF(OR(D9=0,F9=0),0,ROUND(F9/(D9/100),2))</f>
        <v>8.43</v>
      </c>
    </row>
    <row r="11" spans="1:7" ht="18" customHeight="1" x14ac:dyDescent="0.2">
      <c r="A11" s="62" t="s">
        <v>15</v>
      </c>
      <c r="B11" s="62"/>
      <c r="C11" s="62"/>
    </row>
    <row r="12" spans="1:7" ht="69" customHeight="1" x14ac:dyDescent="0.2">
      <c r="A12" s="3" t="s">
        <v>16</v>
      </c>
      <c r="B12" s="61" t="s">
        <v>17</v>
      </c>
      <c r="C12" s="61"/>
      <c r="D12" s="61"/>
      <c r="E12" s="61"/>
      <c r="F12" s="61"/>
      <c r="G12" s="61"/>
    </row>
    <row r="13" spans="1:7" ht="17.25" customHeight="1" x14ac:dyDescent="0.2">
      <c r="A13" s="3" t="s">
        <v>18</v>
      </c>
      <c r="B13" s="61" t="s">
        <v>21</v>
      </c>
      <c r="C13" s="61"/>
      <c r="D13" s="61"/>
      <c r="E13" s="61"/>
      <c r="F13" s="61"/>
      <c r="G13" s="61"/>
    </row>
    <row r="14" spans="1:7" ht="25.5" customHeight="1" x14ac:dyDescent="0.2">
      <c r="A14" s="3" t="s">
        <v>19</v>
      </c>
      <c r="B14" s="61" t="s">
        <v>22</v>
      </c>
      <c r="C14" s="61"/>
      <c r="D14" s="61"/>
      <c r="E14" s="61"/>
      <c r="F14" s="61"/>
      <c r="G14" s="61"/>
    </row>
    <row r="15" spans="1:7" ht="25.5" customHeight="1" x14ac:dyDescent="0.2">
      <c r="A15" s="3" t="s">
        <v>20</v>
      </c>
      <c r="B15" s="61" t="s">
        <v>23</v>
      </c>
      <c r="C15" s="61"/>
      <c r="D15" s="61"/>
      <c r="E15" s="61"/>
      <c r="F15" s="61"/>
      <c r="G15" s="61"/>
    </row>
  </sheetData>
  <customSheetViews>
    <customSheetView guid="{B4C3224A-EEE4-4307-B4C6-6696AF28F36F}" scale="145" showPageBreaks="1" printArea="1" view="pageBreakPreview" topLeftCell="C1">
      <selection activeCell="F8" sqref="F8"/>
      <pageMargins left="0.7" right="0.7" top="0.75" bottom="0.75" header="0.3" footer="0.3"/>
      <pageSetup paperSize="9" scale="82" orientation="portrait" r:id="rId1"/>
    </customSheetView>
  </customSheetViews>
  <mergeCells count="17">
    <mergeCell ref="F2:F4"/>
    <mergeCell ref="A1:G1"/>
    <mergeCell ref="B12:G12"/>
    <mergeCell ref="B13:G13"/>
    <mergeCell ref="B14:G14"/>
    <mergeCell ref="B15:G15"/>
    <mergeCell ref="A5:B5"/>
    <mergeCell ref="A6:B6"/>
    <mergeCell ref="A7:B7"/>
    <mergeCell ref="A8:B8"/>
    <mergeCell ref="A9:B9"/>
    <mergeCell ref="A11:C11"/>
    <mergeCell ref="G2:G4"/>
    <mergeCell ref="A2:B2"/>
    <mergeCell ref="C2:C4"/>
    <mergeCell ref="D2:D4"/>
    <mergeCell ref="E2:E4"/>
  </mergeCells>
  <dataValidations count="2">
    <dataValidation type="whole" operator="greaterThanOrEqual" allowBlank="1" showInputMessage="1" showErrorMessage="1" errorTitle="Neplatný údaj!!!" error="Je možné zadať celé číslo, ktoré je väčšie alebo rovné 0." sqref="C5:C8 E5:E8">
      <formula1>0</formula1>
    </dataValidation>
    <dataValidation type="decimal" operator="greaterThanOrEqual" allowBlank="1" showInputMessage="1" showErrorMessage="1" errorTitle="Neplatný údaj!!!" error="Je možné zadať desatinné číslo, väčšie alebo rovné 0." sqref="D5:D8 F5:F8">
      <formula1>0</formula1>
    </dataValidation>
  </dataValidations>
  <pageMargins left="0.7" right="0.7" top="0.75" bottom="0.75" header="0.3" footer="0.3"/>
  <pageSetup paperSize="9" scale="82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5" zoomScaleNormal="100" zoomScaleSheetLayoutView="145" workbookViewId="0">
      <selection activeCell="F2" sqref="F2:F4"/>
    </sheetView>
  </sheetViews>
  <sheetFormatPr defaultRowHeight="18" customHeight="1" x14ac:dyDescent="0.2"/>
  <cols>
    <col min="1" max="1" width="5.5703125" style="2" customWidth="1"/>
    <col min="2" max="2" width="12.42578125" style="2" customWidth="1"/>
    <col min="3" max="7" width="17.7109375" style="2" customWidth="1"/>
    <col min="8" max="11" width="12.5703125" style="2" customWidth="1"/>
    <col min="12" max="16384" width="9.140625" style="2"/>
  </cols>
  <sheetData>
    <row r="1" spans="1:7" ht="18" customHeight="1" thickBot="1" x14ac:dyDescent="0.25">
      <c r="A1" s="65" t="s">
        <v>334</v>
      </c>
      <c r="B1" s="66"/>
      <c r="C1" s="66"/>
      <c r="D1" s="66"/>
      <c r="E1" s="66"/>
      <c r="F1" s="66"/>
      <c r="G1" s="66"/>
    </row>
    <row r="2" spans="1:7" s="1" customFormat="1" ht="57" customHeight="1" x14ac:dyDescent="0.2">
      <c r="A2" s="59" t="s">
        <v>0</v>
      </c>
      <c r="B2" s="60"/>
      <c r="C2" s="52" t="s">
        <v>1</v>
      </c>
      <c r="D2" s="52" t="s">
        <v>8</v>
      </c>
      <c r="E2" s="52" t="s">
        <v>7</v>
      </c>
      <c r="F2" s="52" t="s">
        <v>9</v>
      </c>
      <c r="G2" s="52" t="s">
        <v>10</v>
      </c>
    </row>
    <row r="3" spans="1:7" s="1" customFormat="1" ht="18" customHeight="1" x14ac:dyDescent="0.2">
      <c r="A3" s="22" t="s">
        <v>11</v>
      </c>
      <c r="B3" s="23">
        <f>Obdobie!B2</f>
        <v>41456</v>
      </c>
      <c r="C3" s="53"/>
      <c r="D3" s="53"/>
      <c r="E3" s="53"/>
      <c r="F3" s="53"/>
      <c r="G3" s="53"/>
    </row>
    <row r="4" spans="1:7" s="1" customFormat="1" ht="18" customHeight="1" thickBot="1" x14ac:dyDescent="0.25">
      <c r="A4" s="24" t="s">
        <v>12</v>
      </c>
      <c r="B4" s="25">
        <f>Obdobie!B3</f>
        <v>41639</v>
      </c>
      <c r="C4" s="54"/>
      <c r="D4" s="54"/>
      <c r="E4" s="54"/>
      <c r="F4" s="54"/>
      <c r="G4" s="54"/>
    </row>
    <row r="5" spans="1:7" ht="18" customHeight="1" thickBot="1" x14ac:dyDescent="0.25">
      <c r="A5" s="56" t="s">
        <v>2</v>
      </c>
      <c r="B5" s="57"/>
      <c r="C5" s="28">
        <v>44</v>
      </c>
      <c r="D5" s="29">
        <v>78387860.349999994</v>
      </c>
      <c r="E5" s="28">
        <v>7</v>
      </c>
      <c r="F5" s="29">
        <v>15074237.119999999</v>
      </c>
      <c r="G5" s="27">
        <f>IF(D5=0,0,ROUND(F5/(D5/100),2))</f>
        <v>19.23</v>
      </c>
    </row>
    <row r="6" spans="1:7" ht="18" customHeight="1" thickBot="1" x14ac:dyDescent="0.25">
      <c r="A6" s="56" t="s">
        <v>3</v>
      </c>
      <c r="B6" s="57"/>
      <c r="C6" s="28">
        <v>135</v>
      </c>
      <c r="D6" s="29">
        <v>11142892.050000001</v>
      </c>
      <c r="E6" s="28">
        <v>1</v>
      </c>
      <c r="F6" s="29">
        <v>76153.38</v>
      </c>
      <c r="G6" s="27">
        <f t="shared" ref="G6:G8" si="0">IF(D6=0,0,ROUND(F6/(D6/100),2))</f>
        <v>0.68</v>
      </c>
    </row>
    <row r="7" spans="1:7" ht="18" customHeight="1" thickBot="1" x14ac:dyDescent="0.25">
      <c r="A7" s="56" t="s">
        <v>4</v>
      </c>
      <c r="B7" s="57"/>
      <c r="C7" s="28">
        <v>249</v>
      </c>
      <c r="D7" s="29">
        <v>6960992.7199999997</v>
      </c>
      <c r="E7" s="28">
        <v>3</v>
      </c>
      <c r="F7" s="29">
        <v>101919</v>
      </c>
      <c r="G7" s="27">
        <f t="shared" si="0"/>
        <v>1.46</v>
      </c>
    </row>
    <row r="8" spans="1:7" ht="18" customHeight="1" thickBot="1" x14ac:dyDescent="0.25">
      <c r="A8" s="56" t="s">
        <v>5</v>
      </c>
      <c r="B8" s="57"/>
      <c r="C8" s="28">
        <v>1326</v>
      </c>
      <c r="D8" s="29">
        <v>6325198.4299999997</v>
      </c>
      <c r="E8" s="28">
        <v>45</v>
      </c>
      <c r="F8" s="29">
        <v>224892.72</v>
      </c>
      <c r="G8" s="27">
        <f t="shared" si="0"/>
        <v>3.56</v>
      </c>
    </row>
    <row r="9" spans="1:7" ht="18" customHeight="1" thickBot="1" x14ac:dyDescent="0.25">
      <c r="A9" s="56" t="s">
        <v>6</v>
      </c>
      <c r="B9" s="57"/>
      <c r="C9" s="26">
        <f>SUM(C5:C8)</f>
        <v>1754</v>
      </c>
      <c r="D9" s="27">
        <f>SUM(D5:D8)</f>
        <v>102816943.54999998</v>
      </c>
      <c r="E9" s="26">
        <f>SUM(E5:E8)</f>
        <v>56</v>
      </c>
      <c r="F9" s="27">
        <f>SUM(F5:F8)</f>
        <v>15477202.220000001</v>
      </c>
      <c r="G9" s="27">
        <f>IF(OR(D9=0,F9=0),0,ROUND(F9/(D9/100),2))</f>
        <v>15.05</v>
      </c>
    </row>
    <row r="11" spans="1:7" ht="18" customHeight="1" x14ac:dyDescent="0.2">
      <c r="A11" s="62" t="s">
        <v>15</v>
      </c>
      <c r="B11" s="62"/>
      <c r="C11" s="62"/>
    </row>
    <row r="12" spans="1:7" ht="69" customHeight="1" x14ac:dyDescent="0.2">
      <c r="A12" s="3" t="s">
        <v>16</v>
      </c>
      <c r="B12" s="61" t="s">
        <v>17</v>
      </c>
      <c r="C12" s="61"/>
      <c r="D12" s="61"/>
      <c r="E12" s="61"/>
      <c r="F12" s="61"/>
      <c r="G12" s="61"/>
    </row>
    <row r="13" spans="1:7" ht="17.25" customHeight="1" x14ac:dyDescent="0.2">
      <c r="A13" s="3" t="s">
        <v>18</v>
      </c>
      <c r="B13" s="61" t="s">
        <v>21</v>
      </c>
      <c r="C13" s="61"/>
      <c r="D13" s="61"/>
      <c r="E13" s="61"/>
      <c r="F13" s="61"/>
      <c r="G13" s="61"/>
    </row>
    <row r="14" spans="1:7" ht="25.5" customHeight="1" x14ac:dyDescent="0.2">
      <c r="A14" s="3" t="s">
        <v>19</v>
      </c>
      <c r="B14" s="61" t="s">
        <v>22</v>
      </c>
      <c r="C14" s="61"/>
      <c r="D14" s="61"/>
      <c r="E14" s="61"/>
      <c r="F14" s="61"/>
      <c r="G14" s="61"/>
    </row>
    <row r="15" spans="1:7" ht="25.5" customHeight="1" x14ac:dyDescent="0.2">
      <c r="A15" s="3" t="s">
        <v>20</v>
      </c>
      <c r="B15" s="61" t="s">
        <v>23</v>
      </c>
      <c r="C15" s="61"/>
      <c r="D15" s="61"/>
      <c r="E15" s="61"/>
      <c r="F15" s="61"/>
      <c r="G15" s="61"/>
    </row>
  </sheetData>
  <customSheetViews>
    <customSheetView guid="{B4C3224A-EEE4-4307-B4C6-6696AF28F36F}" scale="145" showPageBreaks="1" printArea="1" view="pageBreakPreview">
      <selection activeCell="F8" sqref="F8"/>
      <pageMargins left="0.7" right="0.7" top="0.75" bottom="0.75" header="0.3" footer="0.3"/>
      <pageSetup paperSize="9" scale="82" orientation="portrait" r:id="rId1"/>
    </customSheetView>
  </customSheetViews>
  <mergeCells count="17">
    <mergeCell ref="F2:F4"/>
    <mergeCell ref="A1:G1"/>
    <mergeCell ref="B12:G12"/>
    <mergeCell ref="B13:G13"/>
    <mergeCell ref="B14:G14"/>
    <mergeCell ref="B15:G15"/>
    <mergeCell ref="A5:B5"/>
    <mergeCell ref="A6:B6"/>
    <mergeCell ref="A7:B7"/>
    <mergeCell ref="A8:B8"/>
    <mergeCell ref="A9:B9"/>
    <mergeCell ref="A11:C11"/>
    <mergeCell ref="G2:G4"/>
    <mergeCell ref="A2:B2"/>
    <mergeCell ref="C2:C4"/>
    <mergeCell ref="D2:D4"/>
    <mergeCell ref="E2:E4"/>
  </mergeCells>
  <dataValidations count="2">
    <dataValidation type="whole" operator="greaterThanOrEqual" allowBlank="1" showInputMessage="1" showErrorMessage="1" errorTitle="Neplatný údaj!!!" error="Je možné zadať celé číslo, ktoré je väčšie alebo rovné 0." sqref="C5:C8 E5:E8">
      <formula1>0</formula1>
    </dataValidation>
    <dataValidation type="decimal" operator="greaterThanOrEqual" allowBlank="1" showInputMessage="1" showErrorMessage="1" errorTitle="Neplatný údaj!!!" error="Je možné zadať desatinné číslo, väčšie alebo rovné 0." sqref="D5:D8 F5:F8">
      <formula1>0</formula1>
    </dataValidation>
  </dataValidations>
  <pageMargins left="0.7" right="0.7" top="0.75" bottom="0.75" header="0.3" footer="0.3"/>
  <pageSetup paperSize="9" scale="82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5" zoomScaleNormal="100" zoomScaleSheetLayoutView="145" workbookViewId="0">
      <selection activeCell="D7" sqref="D7"/>
    </sheetView>
  </sheetViews>
  <sheetFormatPr defaultRowHeight="18" customHeight="1" x14ac:dyDescent="0.2"/>
  <cols>
    <col min="1" max="1" width="5.5703125" style="2" customWidth="1"/>
    <col min="2" max="2" width="12.42578125" style="2" customWidth="1"/>
    <col min="3" max="7" width="17.7109375" style="2" customWidth="1"/>
    <col min="8" max="11" width="12.5703125" style="2" customWidth="1"/>
    <col min="12" max="16384" width="9.140625" style="2"/>
  </cols>
  <sheetData>
    <row r="1" spans="1:7" ht="18" customHeight="1" thickBot="1" x14ac:dyDescent="0.25">
      <c r="A1" s="65" t="s">
        <v>335</v>
      </c>
      <c r="B1" s="66"/>
      <c r="C1" s="66"/>
      <c r="D1" s="66"/>
      <c r="E1" s="66"/>
      <c r="F1" s="66"/>
      <c r="G1" s="66"/>
    </row>
    <row r="2" spans="1:7" s="1" customFormat="1" ht="57" customHeight="1" x14ac:dyDescent="0.2">
      <c r="A2" s="59" t="s">
        <v>0</v>
      </c>
      <c r="B2" s="60"/>
      <c r="C2" s="52" t="s">
        <v>1</v>
      </c>
      <c r="D2" s="52" t="s">
        <v>8</v>
      </c>
      <c r="E2" s="52" t="s">
        <v>7</v>
      </c>
      <c r="F2" s="52" t="s">
        <v>9</v>
      </c>
      <c r="G2" s="52" t="s">
        <v>10</v>
      </c>
    </row>
    <row r="3" spans="1:7" s="1" customFormat="1" ht="18" customHeight="1" x14ac:dyDescent="0.2">
      <c r="A3" s="22" t="s">
        <v>11</v>
      </c>
      <c r="B3" s="23">
        <f>Obdobie!B2</f>
        <v>41456</v>
      </c>
      <c r="C3" s="53"/>
      <c r="D3" s="53"/>
      <c r="E3" s="53"/>
      <c r="F3" s="53"/>
      <c r="G3" s="53"/>
    </row>
    <row r="4" spans="1:7" s="1" customFormat="1" ht="18" customHeight="1" thickBot="1" x14ac:dyDescent="0.25">
      <c r="A4" s="24" t="s">
        <v>12</v>
      </c>
      <c r="B4" s="25">
        <f>Obdobie!B3</f>
        <v>41639</v>
      </c>
      <c r="C4" s="54"/>
      <c r="D4" s="54"/>
      <c r="E4" s="54"/>
      <c r="F4" s="54"/>
      <c r="G4" s="54"/>
    </row>
    <row r="5" spans="1:7" ht="18" customHeight="1" thickBot="1" x14ac:dyDescent="0.25">
      <c r="A5" s="56" t="s">
        <v>2</v>
      </c>
      <c r="B5" s="57"/>
      <c r="C5" s="28">
        <v>64</v>
      </c>
      <c r="D5" s="29">
        <v>146048969.31999999</v>
      </c>
      <c r="E5" s="28">
        <v>2</v>
      </c>
      <c r="F5" s="29">
        <v>10853157.359999999</v>
      </c>
      <c r="G5" s="27">
        <f>IF(D5=0,0,ROUND(F5/(D5/100),2))</f>
        <v>7.43</v>
      </c>
    </row>
    <row r="6" spans="1:7" ht="18" customHeight="1" thickBot="1" x14ac:dyDescent="0.25">
      <c r="A6" s="56" t="s">
        <v>3</v>
      </c>
      <c r="B6" s="57"/>
      <c r="C6" s="28">
        <v>81</v>
      </c>
      <c r="D6" s="29">
        <v>12933814.33</v>
      </c>
      <c r="E6" s="28">
        <v>2</v>
      </c>
      <c r="F6" s="29">
        <v>330874.58</v>
      </c>
      <c r="G6" s="27">
        <f t="shared" ref="G6:G8" si="0">IF(D6=0,0,ROUND(F6/(D6/100),2))</f>
        <v>2.56</v>
      </c>
    </row>
    <row r="7" spans="1:7" ht="18" customHeight="1" thickBot="1" x14ac:dyDescent="0.25">
      <c r="A7" s="56" t="s">
        <v>4</v>
      </c>
      <c r="B7" s="57"/>
      <c r="C7" s="28">
        <v>62</v>
      </c>
      <c r="D7" s="29">
        <v>1795281.78</v>
      </c>
      <c r="E7" s="28">
        <v>1</v>
      </c>
      <c r="F7" s="29">
        <v>7962</v>
      </c>
      <c r="G7" s="27">
        <f t="shared" si="0"/>
        <v>0.44</v>
      </c>
    </row>
    <row r="8" spans="1:7" ht="18" customHeight="1" thickBot="1" x14ac:dyDescent="0.25">
      <c r="A8" s="56" t="s">
        <v>5</v>
      </c>
      <c r="B8" s="57"/>
      <c r="C8" s="28">
        <v>833</v>
      </c>
      <c r="D8" s="29">
        <v>20404868.75</v>
      </c>
      <c r="E8" s="28">
        <v>31</v>
      </c>
      <c r="F8" s="29">
        <v>178689.21</v>
      </c>
      <c r="G8" s="27">
        <f t="shared" si="0"/>
        <v>0.88</v>
      </c>
    </row>
    <row r="9" spans="1:7" ht="18" customHeight="1" thickBot="1" x14ac:dyDescent="0.25">
      <c r="A9" s="56" t="s">
        <v>6</v>
      </c>
      <c r="B9" s="57"/>
      <c r="C9" s="26">
        <f>SUM(C5:C8)</f>
        <v>1040</v>
      </c>
      <c r="D9" s="27">
        <f>SUM(D5:D8)</f>
        <v>181182934.18000001</v>
      </c>
      <c r="E9" s="26">
        <f>SUM(E5:E8)</f>
        <v>36</v>
      </c>
      <c r="F9" s="27">
        <f>SUM(F5:F8)</f>
        <v>11370683.15</v>
      </c>
      <c r="G9" s="27">
        <f>IF(OR(D9=0,F9=0),0,ROUND(F9/(D9/100),2))</f>
        <v>6.28</v>
      </c>
    </row>
    <row r="11" spans="1:7" ht="18" customHeight="1" x14ac:dyDescent="0.2">
      <c r="A11" s="62" t="s">
        <v>15</v>
      </c>
      <c r="B11" s="62"/>
      <c r="C11" s="62"/>
    </row>
    <row r="12" spans="1:7" ht="69" customHeight="1" x14ac:dyDescent="0.2">
      <c r="A12" s="3" t="s">
        <v>16</v>
      </c>
      <c r="B12" s="61" t="s">
        <v>17</v>
      </c>
      <c r="C12" s="61"/>
      <c r="D12" s="61"/>
      <c r="E12" s="61"/>
      <c r="F12" s="61"/>
      <c r="G12" s="61"/>
    </row>
    <row r="13" spans="1:7" ht="17.25" customHeight="1" x14ac:dyDescent="0.2">
      <c r="A13" s="3" t="s">
        <v>18</v>
      </c>
      <c r="B13" s="61" t="s">
        <v>21</v>
      </c>
      <c r="C13" s="61"/>
      <c r="D13" s="61"/>
      <c r="E13" s="61"/>
      <c r="F13" s="61"/>
      <c r="G13" s="61"/>
    </row>
    <row r="14" spans="1:7" ht="25.5" customHeight="1" x14ac:dyDescent="0.2">
      <c r="A14" s="3" t="s">
        <v>19</v>
      </c>
      <c r="B14" s="61" t="s">
        <v>22</v>
      </c>
      <c r="C14" s="61"/>
      <c r="D14" s="61"/>
      <c r="E14" s="61"/>
      <c r="F14" s="61"/>
      <c r="G14" s="61"/>
    </row>
    <row r="15" spans="1:7" ht="25.5" customHeight="1" x14ac:dyDescent="0.2">
      <c r="A15" s="3" t="s">
        <v>20</v>
      </c>
      <c r="B15" s="61" t="s">
        <v>23</v>
      </c>
      <c r="C15" s="61"/>
      <c r="D15" s="61"/>
      <c r="E15" s="61"/>
      <c r="F15" s="61"/>
      <c r="G15" s="61"/>
    </row>
  </sheetData>
  <customSheetViews>
    <customSheetView guid="{B4C3224A-EEE4-4307-B4C6-6696AF28F36F}" scale="145" showPageBreaks="1" printArea="1" view="pageBreakPreview">
      <selection activeCell="F8" sqref="F8"/>
      <pageMargins left="0.7" right="0.7" top="0.75" bottom="0.75" header="0.3" footer="0.3"/>
      <pageSetup paperSize="9" scale="82" orientation="portrait" r:id="rId1"/>
    </customSheetView>
  </customSheetViews>
  <mergeCells count="17">
    <mergeCell ref="F2:F4"/>
    <mergeCell ref="A1:G1"/>
    <mergeCell ref="B12:G12"/>
    <mergeCell ref="B13:G13"/>
    <mergeCell ref="B14:G14"/>
    <mergeCell ref="B15:G15"/>
    <mergeCell ref="A5:B5"/>
    <mergeCell ref="A6:B6"/>
    <mergeCell ref="A7:B7"/>
    <mergeCell ref="A8:B8"/>
    <mergeCell ref="A9:B9"/>
    <mergeCell ref="A11:C11"/>
    <mergeCell ref="G2:G4"/>
    <mergeCell ref="A2:B2"/>
    <mergeCell ref="C2:C4"/>
    <mergeCell ref="D2:D4"/>
    <mergeCell ref="E2:E4"/>
  </mergeCells>
  <dataValidations count="2">
    <dataValidation type="decimal" operator="greaterThanOrEqual" allowBlank="1" showInputMessage="1" showErrorMessage="1" errorTitle="Neplatný údaj!!!" error="Je možné zadať desatinné číslo, väčšie alebo rovné 0." sqref="D5:D8 F5:F8">
      <formula1>0</formula1>
    </dataValidation>
    <dataValidation type="whole" operator="greaterThanOrEqual" allowBlank="1" showInputMessage="1" showErrorMessage="1" errorTitle="Neplatný údaj!!!" error="Je možné zadať celé číslo, ktoré je väčšie alebo rovné 0." sqref="C5:C8 E5:E8">
      <formula1>0</formula1>
    </dataValidation>
  </dataValidations>
  <pageMargins left="0.7" right="0.7" top="0.75" bottom="0.75" header="0.3" footer="0.3"/>
  <pageSetup paperSize="9" scale="82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view="pageBreakPreview" zoomScale="145" zoomScaleNormal="100" zoomScaleSheetLayoutView="145" workbookViewId="0">
      <selection activeCell="E6" sqref="E6"/>
    </sheetView>
  </sheetViews>
  <sheetFormatPr defaultRowHeight="18" customHeight="1" x14ac:dyDescent="0.2"/>
  <cols>
    <col min="1" max="1" width="5.5703125" style="2" customWidth="1"/>
    <col min="2" max="2" width="12.42578125" style="2" customWidth="1"/>
    <col min="3" max="7" width="17.7109375" style="2" customWidth="1"/>
    <col min="8" max="11" width="12.5703125" style="2" customWidth="1"/>
    <col min="12" max="16384" width="9.140625" style="2"/>
  </cols>
  <sheetData>
    <row r="1" spans="1:9" ht="18" customHeight="1" thickBot="1" x14ac:dyDescent="0.25">
      <c r="A1" s="65" t="s">
        <v>336</v>
      </c>
      <c r="B1" s="66"/>
      <c r="C1" s="66"/>
      <c r="D1" s="66"/>
      <c r="E1" s="66"/>
      <c r="F1" s="66"/>
      <c r="G1" s="66"/>
    </row>
    <row r="2" spans="1:9" s="1" customFormat="1" ht="57" customHeight="1" x14ac:dyDescent="0.2">
      <c r="A2" s="59" t="s">
        <v>0</v>
      </c>
      <c r="B2" s="60"/>
      <c r="C2" s="52" t="s">
        <v>1</v>
      </c>
      <c r="D2" s="52" t="s">
        <v>8</v>
      </c>
      <c r="E2" s="52" t="s">
        <v>7</v>
      </c>
      <c r="F2" s="52" t="s">
        <v>9</v>
      </c>
      <c r="G2" s="52" t="s">
        <v>10</v>
      </c>
    </row>
    <row r="3" spans="1:9" s="1" customFormat="1" ht="18" customHeight="1" x14ac:dyDescent="0.2">
      <c r="A3" s="22" t="s">
        <v>11</v>
      </c>
      <c r="B3" s="23">
        <f>Obdobie!B2</f>
        <v>41456</v>
      </c>
      <c r="C3" s="53"/>
      <c r="D3" s="53"/>
      <c r="E3" s="53"/>
      <c r="F3" s="53"/>
      <c r="G3" s="53"/>
    </row>
    <row r="4" spans="1:9" s="1" customFormat="1" ht="18" customHeight="1" thickBot="1" x14ac:dyDescent="0.25">
      <c r="A4" s="24" t="s">
        <v>12</v>
      </c>
      <c r="B4" s="25">
        <f>Obdobie!B3</f>
        <v>41639</v>
      </c>
      <c r="C4" s="54"/>
      <c r="D4" s="54"/>
      <c r="E4" s="54"/>
      <c r="F4" s="54"/>
      <c r="G4" s="54"/>
    </row>
    <row r="5" spans="1:9" ht="18" customHeight="1" thickBot="1" x14ac:dyDescent="0.25">
      <c r="A5" s="56" t="s">
        <v>2</v>
      </c>
      <c r="B5" s="57"/>
      <c r="C5" s="28">
        <v>17</v>
      </c>
      <c r="D5" s="29">
        <v>14076476</v>
      </c>
      <c r="E5" s="28">
        <v>6</v>
      </c>
      <c r="F5" s="29">
        <v>2804000</v>
      </c>
      <c r="G5" s="27">
        <f>IF(D5=0,0,ROUND(F5/(D5/100),2))</f>
        <v>19.920000000000002</v>
      </c>
    </row>
    <row r="6" spans="1:9" ht="18" customHeight="1" thickBot="1" x14ac:dyDescent="0.25">
      <c r="A6" s="56" t="s">
        <v>3</v>
      </c>
      <c r="B6" s="57"/>
      <c r="C6" s="28">
        <v>7</v>
      </c>
      <c r="D6" s="29">
        <v>8144287.5700000003</v>
      </c>
      <c r="E6" s="28">
        <v>4</v>
      </c>
      <c r="F6" s="29">
        <v>614372</v>
      </c>
      <c r="G6" s="27">
        <f t="shared" ref="G6:G8" si="0">IF(D6=0,0,ROUND(F6/(D6/100),2))</f>
        <v>7.54</v>
      </c>
    </row>
    <row r="7" spans="1:9" ht="18" customHeight="1" thickBot="1" x14ac:dyDescent="0.25">
      <c r="A7" s="56" t="s">
        <v>4</v>
      </c>
      <c r="B7" s="57"/>
      <c r="C7" s="28">
        <v>20</v>
      </c>
      <c r="D7" s="29">
        <v>1860754</v>
      </c>
      <c r="E7" s="28">
        <v>16</v>
      </c>
      <c r="F7" s="29">
        <v>1356084</v>
      </c>
      <c r="G7" s="27">
        <f t="shared" si="0"/>
        <v>72.88</v>
      </c>
    </row>
    <row r="8" spans="1:9" ht="18" customHeight="1" thickBot="1" x14ac:dyDescent="0.25">
      <c r="A8" s="56" t="s">
        <v>5</v>
      </c>
      <c r="B8" s="57"/>
      <c r="C8" s="28">
        <v>180</v>
      </c>
      <c r="D8" s="29">
        <v>1146755.07</v>
      </c>
      <c r="E8" s="28">
        <v>6</v>
      </c>
      <c r="F8" s="29">
        <v>26563.440000000002</v>
      </c>
      <c r="G8" s="27">
        <f t="shared" si="0"/>
        <v>2.3199999999999998</v>
      </c>
    </row>
    <row r="9" spans="1:9" ht="18" customHeight="1" thickBot="1" x14ac:dyDescent="0.25">
      <c r="A9" s="56" t="s">
        <v>6</v>
      </c>
      <c r="B9" s="57"/>
      <c r="C9" s="26">
        <f>SUM(C5:C8)</f>
        <v>224</v>
      </c>
      <c r="D9" s="27">
        <f>SUM(D5:D8)</f>
        <v>25228272.640000001</v>
      </c>
      <c r="E9" s="26">
        <f>SUM(E5:E8)</f>
        <v>32</v>
      </c>
      <c r="F9" s="27">
        <f>SUM(F5:F8)</f>
        <v>4801019.4400000004</v>
      </c>
      <c r="G9" s="27">
        <f>IF(OR(D9=0,F9=0),0,ROUND(F9/(D9/100),2))</f>
        <v>19.03</v>
      </c>
    </row>
    <row r="10" spans="1:9" s="31" customFormat="1" ht="18" customHeight="1" x14ac:dyDescent="0.2">
      <c r="A10" s="67" t="s">
        <v>324</v>
      </c>
      <c r="B10" s="67"/>
      <c r="C10" s="67"/>
      <c r="D10" s="67"/>
      <c r="E10" s="67"/>
      <c r="F10" s="67"/>
      <c r="G10" s="67"/>
      <c r="H10" s="30"/>
      <c r="I10" s="30"/>
    </row>
    <row r="11" spans="1:9" ht="18" customHeight="1" x14ac:dyDescent="0.2">
      <c r="A11" s="62" t="s">
        <v>15</v>
      </c>
      <c r="B11" s="62"/>
      <c r="C11" s="62"/>
    </row>
    <row r="12" spans="1:9" ht="69" customHeight="1" x14ac:dyDescent="0.2">
      <c r="A12" s="3" t="s">
        <v>16</v>
      </c>
      <c r="B12" s="61" t="s">
        <v>17</v>
      </c>
      <c r="C12" s="61"/>
      <c r="D12" s="61"/>
      <c r="E12" s="61"/>
      <c r="F12" s="61"/>
      <c r="G12" s="61"/>
    </row>
    <row r="13" spans="1:9" ht="17.25" customHeight="1" x14ac:dyDescent="0.2">
      <c r="A13" s="3" t="s">
        <v>18</v>
      </c>
      <c r="B13" s="61" t="s">
        <v>21</v>
      </c>
      <c r="C13" s="61"/>
      <c r="D13" s="61"/>
      <c r="E13" s="61"/>
      <c r="F13" s="61"/>
      <c r="G13" s="61"/>
    </row>
    <row r="14" spans="1:9" ht="25.5" customHeight="1" x14ac:dyDescent="0.2">
      <c r="A14" s="3" t="s">
        <v>19</v>
      </c>
      <c r="B14" s="61" t="s">
        <v>22</v>
      </c>
      <c r="C14" s="61"/>
      <c r="D14" s="61"/>
      <c r="E14" s="61"/>
      <c r="F14" s="61"/>
      <c r="G14" s="61"/>
    </row>
    <row r="15" spans="1:9" ht="25.5" customHeight="1" x14ac:dyDescent="0.2">
      <c r="A15" s="3" t="s">
        <v>20</v>
      </c>
      <c r="B15" s="61" t="s">
        <v>23</v>
      </c>
      <c r="C15" s="61"/>
      <c r="D15" s="61"/>
      <c r="E15" s="61"/>
      <c r="F15" s="61"/>
      <c r="G15" s="61"/>
    </row>
    <row r="16" spans="1:9" ht="12" customHeight="1" x14ac:dyDescent="0.2"/>
    <row r="17" spans="1:24" s="32" customFormat="1" ht="18" customHeight="1" x14ac:dyDescent="0.2">
      <c r="A17" s="68" t="s">
        <v>325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</row>
    <row r="18" spans="1:24" ht="36" customHeight="1" x14ac:dyDescent="0.2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</row>
  </sheetData>
  <customSheetViews>
    <customSheetView guid="{B4C3224A-EEE4-4307-B4C6-6696AF28F36F}" scale="145" showPageBreaks="1" printArea="1" view="pageBreakPreview">
      <selection activeCell="C8" sqref="C8"/>
      <pageMargins left="0.7" right="0.7" top="0.75" bottom="0.75" header="0.3" footer="0.3"/>
      <pageSetup paperSize="9" scale="82" orientation="portrait" r:id="rId1"/>
    </customSheetView>
  </customSheetViews>
  <mergeCells count="19">
    <mergeCell ref="A8:B8"/>
    <mergeCell ref="A9:B9"/>
    <mergeCell ref="A11:C11"/>
    <mergeCell ref="A10:G10"/>
    <mergeCell ref="A17:X18"/>
    <mergeCell ref="B12:G12"/>
    <mergeCell ref="B13:G13"/>
    <mergeCell ref="B14:G14"/>
    <mergeCell ref="B15:G15"/>
    <mergeCell ref="A5:B5"/>
    <mergeCell ref="A6:B6"/>
    <mergeCell ref="A7:B7"/>
    <mergeCell ref="A1:G1"/>
    <mergeCell ref="G2:G4"/>
    <mergeCell ref="A2:B2"/>
    <mergeCell ref="C2:C4"/>
    <mergeCell ref="D2:D4"/>
    <mergeCell ref="E2:E4"/>
    <mergeCell ref="F2:F4"/>
  </mergeCells>
  <dataValidations count="2">
    <dataValidation type="whole" operator="greaterThanOrEqual" allowBlank="1" showInputMessage="1" showErrorMessage="1" errorTitle="Neplatný údaj!!!" error="Je možné zadať celé číslo, ktoré je väčšie alebo rovné 0." sqref="C5:C8 E5:E8">
      <formula1>0</formula1>
    </dataValidation>
    <dataValidation type="decimal" operator="greaterThanOrEqual" allowBlank="1" showInputMessage="1" showErrorMessage="1" errorTitle="Neplatný údaj!!!" error="Je možné zadať desatinné číslo, väčšie alebo rovné 0." sqref="D5:D8 F5:F8">
      <formula1>0</formula1>
    </dataValidation>
  </dataValidations>
  <pageMargins left="0.7" right="0.7" top="0.75" bottom="0.75" header="0.3" footer="0.3"/>
  <pageSetup paperSize="9" scale="82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view="pageBreakPreview" zoomScale="145" zoomScaleNormal="100" zoomScaleSheetLayoutView="145" workbookViewId="0">
      <selection activeCell="G2" sqref="G2:G4"/>
    </sheetView>
  </sheetViews>
  <sheetFormatPr defaultRowHeight="18" customHeight="1" x14ac:dyDescent="0.2"/>
  <cols>
    <col min="1" max="1" width="5.5703125" style="31" customWidth="1"/>
    <col min="2" max="2" width="12.42578125" style="31" customWidth="1"/>
    <col min="3" max="7" width="17.7109375" style="31" customWidth="1"/>
    <col min="8" max="11" width="12.5703125" style="31" customWidth="1"/>
    <col min="12" max="16384" width="9.140625" style="31"/>
  </cols>
  <sheetData>
    <row r="1" spans="1:9" ht="18" customHeight="1" thickBot="1" x14ac:dyDescent="0.25">
      <c r="A1" s="70" t="s">
        <v>337</v>
      </c>
      <c r="B1" s="71"/>
      <c r="C1" s="71"/>
      <c r="D1" s="71"/>
      <c r="E1" s="71"/>
      <c r="F1" s="71"/>
      <c r="G1" s="71"/>
    </row>
    <row r="2" spans="1:9" s="38" customFormat="1" ht="57" customHeight="1" x14ac:dyDescent="0.2">
      <c r="A2" s="80" t="s">
        <v>0</v>
      </c>
      <c r="B2" s="81"/>
      <c r="C2" s="77" t="s">
        <v>1</v>
      </c>
      <c r="D2" s="77" t="s">
        <v>8</v>
      </c>
      <c r="E2" s="77" t="s">
        <v>7</v>
      </c>
      <c r="F2" s="77" t="s">
        <v>9</v>
      </c>
      <c r="G2" s="77" t="s">
        <v>10</v>
      </c>
    </row>
    <row r="3" spans="1:9" s="38" customFormat="1" ht="18" customHeight="1" x14ac:dyDescent="0.2">
      <c r="A3" s="39" t="s">
        <v>11</v>
      </c>
      <c r="B3" s="40">
        <f>Obdobie!B2</f>
        <v>41456</v>
      </c>
      <c r="C3" s="78"/>
      <c r="D3" s="78"/>
      <c r="E3" s="78"/>
      <c r="F3" s="78"/>
      <c r="G3" s="78"/>
    </row>
    <row r="4" spans="1:9" s="38" customFormat="1" ht="18" customHeight="1" thickBot="1" x14ac:dyDescent="0.25">
      <c r="A4" s="41" t="s">
        <v>12</v>
      </c>
      <c r="B4" s="42">
        <f>Obdobie!B3</f>
        <v>41639</v>
      </c>
      <c r="C4" s="79"/>
      <c r="D4" s="79"/>
      <c r="E4" s="79"/>
      <c r="F4" s="79"/>
      <c r="G4" s="79"/>
    </row>
    <row r="5" spans="1:9" ht="18" customHeight="1" thickBot="1" x14ac:dyDescent="0.25">
      <c r="A5" s="73" t="s">
        <v>2</v>
      </c>
      <c r="B5" s="74"/>
      <c r="C5" s="43">
        <v>19</v>
      </c>
      <c r="D5" s="44">
        <v>123180628.48</v>
      </c>
      <c r="E5" s="43">
        <v>0</v>
      </c>
      <c r="F5" s="44">
        <v>0</v>
      </c>
      <c r="G5" s="45">
        <f>IF(D5=0,0,ROUND(F5/(D5/100),2))</f>
        <v>0</v>
      </c>
    </row>
    <row r="6" spans="1:9" ht="18" customHeight="1" thickBot="1" x14ac:dyDescent="0.25">
      <c r="A6" s="73" t="s">
        <v>3</v>
      </c>
      <c r="B6" s="74"/>
      <c r="C6" s="43">
        <v>1</v>
      </c>
      <c r="D6" s="44">
        <v>764700</v>
      </c>
      <c r="E6" s="43">
        <v>0</v>
      </c>
      <c r="F6" s="44">
        <v>0</v>
      </c>
      <c r="G6" s="45">
        <f t="shared" ref="G6:G8" si="0">IF(D6=0,0,ROUND(F6/(D6/100),2))</f>
        <v>0</v>
      </c>
    </row>
    <row r="7" spans="1:9" ht="18" customHeight="1" thickBot="1" x14ac:dyDescent="0.25">
      <c r="A7" s="73" t="s">
        <v>4</v>
      </c>
      <c r="B7" s="74"/>
      <c r="C7" s="43">
        <v>0</v>
      </c>
      <c r="D7" s="44">
        <v>0</v>
      </c>
      <c r="E7" s="43">
        <v>0</v>
      </c>
      <c r="F7" s="44">
        <v>0</v>
      </c>
      <c r="G7" s="45">
        <f t="shared" si="0"/>
        <v>0</v>
      </c>
    </row>
    <row r="8" spans="1:9" ht="18" customHeight="1" thickBot="1" x14ac:dyDescent="0.25">
      <c r="A8" s="73" t="s">
        <v>5</v>
      </c>
      <c r="B8" s="74"/>
      <c r="C8" s="43">
        <v>7</v>
      </c>
      <c r="D8" s="44">
        <v>22175.18</v>
      </c>
      <c r="E8" s="43">
        <v>0</v>
      </c>
      <c r="F8" s="44">
        <v>0</v>
      </c>
      <c r="G8" s="45">
        <f t="shared" si="0"/>
        <v>0</v>
      </c>
    </row>
    <row r="9" spans="1:9" ht="18" customHeight="1" thickBot="1" x14ac:dyDescent="0.25">
      <c r="A9" s="73" t="s">
        <v>6</v>
      </c>
      <c r="B9" s="74"/>
      <c r="C9" s="46">
        <f>SUM(C5:C8)</f>
        <v>27</v>
      </c>
      <c r="D9" s="45">
        <f>SUM(D5:D8)</f>
        <v>123967503.66000001</v>
      </c>
      <c r="E9" s="46">
        <f>SUM(E5:E8)</f>
        <v>0</v>
      </c>
      <c r="F9" s="45">
        <f>SUM(F5:F8)</f>
        <v>0</v>
      </c>
      <c r="G9" s="45">
        <f>IF(OR(D9=0,F9=0),0,ROUND(F9/(D9/100),2))</f>
        <v>0</v>
      </c>
    </row>
    <row r="10" spans="1:9" s="34" customFormat="1" ht="70.5" customHeight="1" x14ac:dyDescent="0.2">
      <c r="A10" s="76" t="s">
        <v>326</v>
      </c>
      <c r="B10" s="76"/>
      <c r="C10" s="76"/>
      <c r="D10" s="76"/>
      <c r="E10" s="76"/>
      <c r="F10" s="76"/>
      <c r="G10" s="76"/>
      <c r="H10" s="33"/>
      <c r="I10" s="33"/>
    </row>
    <row r="11" spans="1:9" ht="9" customHeight="1" x14ac:dyDescent="0.2">
      <c r="A11" s="75" t="s">
        <v>15</v>
      </c>
      <c r="B11" s="75"/>
      <c r="C11" s="75"/>
      <c r="D11" s="36"/>
      <c r="E11" s="36"/>
      <c r="F11" s="36"/>
      <c r="G11" s="36"/>
    </row>
    <row r="12" spans="1:9" ht="69" customHeight="1" x14ac:dyDescent="0.2">
      <c r="A12" s="37" t="s">
        <v>16</v>
      </c>
      <c r="B12" s="72" t="s">
        <v>17</v>
      </c>
      <c r="C12" s="72"/>
      <c r="D12" s="72"/>
      <c r="E12" s="72"/>
      <c r="F12" s="72"/>
      <c r="G12" s="72"/>
    </row>
    <row r="13" spans="1:9" ht="17.25" customHeight="1" x14ac:dyDescent="0.2">
      <c r="A13" s="37" t="s">
        <v>18</v>
      </c>
      <c r="B13" s="72" t="s">
        <v>21</v>
      </c>
      <c r="C13" s="72"/>
      <c r="D13" s="72"/>
      <c r="E13" s="72"/>
      <c r="F13" s="72"/>
      <c r="G13" s="72"/>
    </row>
    <row r="14" spans="1:9" ht="25.5" customHeight="1" x14ac:dyDescent="0.2">
      <c r="A14" s="37" t="s">
        <v>19</v>
      </c>
      <c r="B14" s="72" t="s">
        <v>22</v>
      </c>
      <c r="C14" s="72"/>
      <c r="D14" s="72"/>
      <c r="E14" s="72"/>
      <c r="F14" s="72"/>
      <c r="G14" s="72"/>
    </row>
    <row r="15" spans="1:9" ht="25.5" customHeight="1" x14ac:dyDescent="0.2">
      <c r="A15" s="37" t="s">
        <v>20</v>
      </c>
      <c r="B15" s="72" t="s">
        <v>23</v>
      </c>
      <c r="C15" s="72"/>
      <c r="D15" s="72"/>
      <c r="E15" s="72"/>
      <c r="F15" s="72"/>
      <c r="G15" s="72"/>
    </row>
  </sheetData>
  <customSheetViews>
    <customSheetView guid="{B4C3224A-EEE4-4307-B4C6-6696AF28F36F}" scale="145" showPageBreaks="1" printArea="1" view="pageBreakPreview">
      <selection activeCell="F8" sqref="F8"/>
      <pageMargins left="0.7" right="0.7" top="0.75" bottom="0.75" header="0.3" footer="0.3"/>
      <pageSetup paperSize="9" scale="82" orientation="portrait" r:id="rId1"/>
    </customSheetView>
  </customSheetViews>
  <mergeCells count="18">
    <mergeCell ref="E2:E4"/>
    <mergeCell ref="F2:F4"/>
    <mergeCell ref="A1:G1"/>
    <mergeCell ref="B12:G12"/>
    <mergeCell ref="B13:G13"/>
    <mergeCell ref="B14:G14"/>
    <mergeCell ref="B15:G15"/>
    <mergeCell ref="A5:B5"/>
    <mergeCell ref="A6:B6"/>
    <mergeCell ref="A7:B7"/>
    <mergeCell ref="A8:B8"/>
    <mergeCell ref="A9:B9"/>
    <mergeCell ref="A11:C11"/>
    <mergeCell ref="A10:G10"/>
    <mergeCell ref="G2:G4"/>
    <mergeCell ref="A2:B2"/>
    <mergeCell ref="C2:C4"/>
    <mergeCell ref="D2:D4"/>
  </mergeCells>
  <dataValidations count="2">
    <dataValidation type="whole" operator="greaterThanOrEqual" allowBlank="1" showInputMessage="1" showErrorMessage="1" errorTitle="Neplatný údaj!!!" error="Je možné zadať celé číslo, ktoré je väčšie alebo rovné 0." sqref="C5:C8 E5:E8">
      <formula1>0</formula1>
    </dataValidation>
    <dataValidation type="decimal" operator="greaterThanOrEqual" allowBlank="1" showInputMessage="1" showErrorMessage="1" errorTitle="Neplatný údaj!!!" error="Je možné zadať desatinné číslo, väčšie alebo rovné 0." sqref="D5:D8 F5:F8">
      <formula1>0</formula1>
    </dataValidation>
  </dataValidations>
  <pageMargins left="0.7" right="0.7" top="0.75" bottom="0.75" header="0.3" footer="0.3"/>
  <pageSetup paperSize="9" scale="82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145" zoomScaleNormal="100" zoomScaleSheetLayoutView="145" workbookViewId="0">
      <selection activeCell="B12" sqref="B12:G12"/>
    </sheetView>
  </sheetViews>
  <sheetFormatPr defaultRowHeight="18" customHeight="1" x14ac:dyDescent="0.2"/>
  <cols>
    <col min="1" max="1" width="5.5703125" style="36" customWidth="1"/>
    <col min="2" max="2" width="12.42578125" style="36" customWidth="1"/>
    <col min="3" max="7" width="17.7109375" style="36" customWidth="1"/>
    <col min="8" max="11" width="12.5703125" style="36" customWidth="1"/>
    <col min="12" max="16384" width="9.140625" style="36"/>
  </cols>
  <sheetData>
    <row r="1" spans="1:7" ht="18" customHeight="1" thickBot="1" x14ac:dyDescent="0.25">
      <c r="A1" s="82" t="s">
        <v>338</v>
      </c>
      <c r="B1" s="83"/>
      <c r="C1" s="83"/>
      <c r="D1" s="83"/>
      <c r="E1" s="83"/>
      <c r="F1" s="83"/>
      <c r="G1" s="83"/>
    </row>
    <row r="2" spans="1:7" s="35" customFormat="1" ht="57" customHeight="1" x14ac:dyDescent="0.2">
      <c r="A2" s="59" t="s">
        <v>0</v>
      </c>
      <c r="B2" s="60"/>
      <c r="C2" s="52" t="s">
        <v>1</v>
      </c>
      <c r="D2" s="52" t="s">
        <v>8</v>
      </c>
      <c r="E2" s="52" t="s">
        <v>7</v>
      </c>
      <c r="F2" s="52" t="s">
        <v>9</v>
      </c>
      <c r="G2" s="52" t="s">
        <v>10</v>
      </c>
    </row>
    <row r="3" spans="1:7" s="35" customFormat="1" ht="18" customHeight="1" x14ac:dyDescent="0.2">
      <c r="A3" s="22" t="s">
        <v>11</v>
      </c>
      <c r="B3" s="23">
        <f>Obdobie!B2</f>
        <v>41456</v>
      </c>
      <c r="C3" s="53"/>
      <c r="D3" s="53"/>
      <c r="E3" s="53"/>
      <c r="F3" s="53"/>
      <c r="G3" s="53"/>
    </row>
    <row r="4" spans="1:7" s="35" customFormat="1" ht="18" customHeight="1" thickBot="1" x14ac:dyDescent="0.25">
      <c r="A4" s="24" t="s">
        <v>12</v>
      </c>
      <c r="B4" s="25">
        <f>Obdobie!B3</f>
        <v>41639</v>
      </c>
      <c r="C4" s="54"/>
      <c r="D4" s="54"/>
      <c r="E4" s="54"/>
      <c r="F4" s="54"/>
      <c r="G4" s="54"/>
    </row>
    <row r="5" spans="1:7" ht="18" customHeight="1" thickBot="1" x14ac:dyDescent="0.25">
      <c r="A5" s="56" t="s">
        <v>2</v>
      </c>
      <c r="B5" s="57"/>
      <c r="C5" s="28">
        <v>5</v>
      </c>
      <c r="D5" s="29">
        <v>14548438.779999999</v>
      </c>
      <c r="E5" s="28">
        <v>1</v>
      </c>
      <c r="F5" s="29">
        <v>4000000</v>
      </c>
      <c r="G5" s="27">
        <f>IF(D5=0,0,ROUND(F5/(D5/100),2))</f>
        <v>27.49</v>
      </c>
    </row>
    <row r="6" spans="1:7" ht="18" customHeight="1" thickBot="1" x14ac:dyDescent="0.25">
      <c r="A6" s="56" t="s">
        <v>3</v>
      </c>
      <c r="B6" s="57"/>
      <c r="C6" s="28">
        <v>12</v>
      </c>
      <c r="D6" s="29">
        <v>1521763.75</v>
      </c>
      <c r="E6" s="28">
        <v>3</v>
      </c>
      <c r="F6" s="29">
        <v>174730.08000000002</v>
      </c>
      <c r="G6" s="27">
        <f t="shared" ref="G6:G8" si="0">IF(D6=0,0,ROUND(F6/(D6/100),2))</f>
        <v>11.48</v>
      </c>
    </row>
    <row r="7" spans="1:7" ht="18" customHeight="1" thickBot="1" x14ac:dyDescent="0.25">
      <c r="A7" s="56" t="s">
        <v>4</v>
      </c>
      <c r="B7" s="57"/>
      <c r="C7" s="28">
        <v>30</v>
      </c>
      <c r="D7" s="29">
        <v>716730.73</v>
      </c>
      <c r="E7" s="28">
        <v>7</v>
      </c>
      <c r="F7" s="29">
        <v>347825.8</v>
      </c>
      <c r="G7" s="27">
        <f t="shared" si="0"/>
        <v>48.53</v>
      </c>
    </row>
    <row r="8" spans="1:7" ht="18" customHeight="1" thickBot="1" x14ac:dyDescent="0.25">
      <c r="A8" s="56" t="s">
        <v>5</v>
      </c>
      <c r="B8" s="57"/>
      <c r="C8" s="28">
        <v>144</v>
      </c>
      <c r="D8" s="29">
        <v>810299.45</v>
      </c>
      <c r="E8" s="28">
        <v>10</v>
      </c>
      <c r="F8" s="29">
        <v>17045.370000000003</v>
      </c>
      <c r="G8" s="27">
        <f t="shared" si="0"/>
        <v>2.1</v>
      </c>
    </row>
    <row r="9" spans="1:7" ht="18" customHeight="1" thickBot="1" x14ac:dyDescent="0.25">
      <c r="A9" s="56" t="s">
        <v>6</v>
      </c>
      <c r="B9" s="57"/>
      <c r="C9" s="26">
        <f>SUM(C5:C8)</f>
        <v>191</v>
      </c>
      <c r="D9" s="27">
        <f>SUM(D5:D8)</f>
        <v>17597232.709999997</v>
      </c>
      <c r="E9" s="26">
        <f>SUM(E5:E8)</f>
        <v>21</v>
      </c>
      <c r="F9" s="27">
        <f>SUM(F5:F8)</f>
        <v>4539601.25</v>
      </c>
      <c r="G9" s="27">
        <f>IF(OR(D9=0,F9=0),0,ROUND(F9/(D9/100),2))</f>
        <v>25.8</v>
      </c>
    </row>
    <row r="11" spans="1:7" ht="18" customHeight="1" x14ac:dyDescent="0.2">
      <c r="A11" s="75" t="s">
        <v>15</v>
      </c>
      <c r="B11" s="75"/>
      <c r="C11" s="75"/>
    </row>
    <row r="12" spans="1:7" ht="69" customHeight="1" x14ac:dyDescent="0.2">
      <c r="A12" s="37" t="s">
        <v>16</v>
      </c>
      <c r="B12" s="72" t="s">
        <v>17</v>
      </c>
      <c r="C12" s="72"/>
      <c r="D12" s="72"/>
      <c r="E12" s="72"/>
      <c r="F12" s="72"/>
      <c r="G12" s="72"/>
    </row>
    <row r="13" spans="1:7" ht="17.25" customHeight="1" x14ac:dyDescent="0.2">
      <c r="A13" s="37" t="s">
        <v>18</v>
      </c>
      <c r="B13" s="72" t="s">
        <v>21</v>
      </c>
      <c r="C13" s="72"/>
      <c r="D13" s="72"/>
      <c r="E13" s="72"/>
      <c r="F13" s="72"/>
      <c r="G13" s="72"/>
    </row>
    <row r="14" spans="1:7" ht="25.5" customHeight="1" x14ac:dyDescent="0.2">
      <c r="A14" s="37" t="s">
        <v>19</v>
      </c>
      <c r="B14" s="72" t="s">
        <v>22</v>
      </c>
      <c r="C14" s="72"/>
      <c r="D14" s="72"/>
      <c r="E14" s="72"/>
      <c r="F14" s="72"/>
      <c r="G14" s="72"/>
    </row>
    <row r="15" spans="1:7" ht="25.5" customHeight="1" x14ac:dyDescent="0.2">
      <c r="A15" s="37" t="s">
        <v>20</v>
      </c>
      <c r="B15" s="72" t="s">
        <v>23</v>
      </c>
      <c r="C15" s="72"/>
      <c r="D15" s="72"/>
      <c r="E15" s="72"/>
      <c r="F15" s="72"/>
      <c r="G15" s="72"/>
    </row>
  </sheetData>
  <customSheetViews>
    <customSheetView guid="{B4C3224A-EEE4-4307-B4C6-6696AF28F36F}" scale="145" showPageBreaks="1" printArea="1" view="pageBreakPreview" topLeftCell="D1">
      <selection activeCell="F8" sqref="F8"/>
      <pageMargins left="0.7" right="0.7" top="0.75" bottom="0.75" header="0.3" footer="0.3"/>
      <pageSetup paperSize="9" scale="82" orientation="portrait" r:id="rId1"/>
    </customSheetView>
  </customSheetViews>
  <mergeCells count="17">
    <mergeCell ref="F2:F4"/>
    <mergeCell ref="A1:G1"/>
    <mergeCell ref="B12:G12"/>
    <mergeCell ref="B13:G13"/>
    <mergeCell ref="B14:G14"/>
    <mergeCell ref="B15:G15"/>
    <mergeCell ref="A5:B5"/>
    <mergeCell ref="A6:B6"/>
    <mergeCell ref="A7:B7"/>
    <mergeCell ref="A8:B8"/>
    <mergeCell ref="A9:B9"/>
    <mergeCell ref="A11:C11"/>
    <mergeCell ref="G2:G4"/>
    <mergeCell ref="A2:B2"/>
    <mergeCell ref="C2:C4"/>
    <mergeCell ref="D2:D4"/>
    <mergeCell ref="E2:E4"/>
  </mergeCells>
  <dataValidations count="2">
    <dataValidation type="whole" operator="greaterThanOrEqual" allowBlank="1" showInputMessage="1" showErrorMessage="1" errorTitle="Neplatný údaj!!!" error="Je možné zadať celé číslo, ktoré je väčšie alebo rovné 0." sqref="C5:C8 E5:E8">
      <formula1>0</formula1>
    </dataValidation>
    <dataValidation type="decimal" operator="greaterThanOrEqual" allowBlank="1" showInputMessage="1" showErrorMessage="1" errorTitle="Neplatný údaj!!!" error="Je možné zadať desatinné číslo, väčšie alebo rovné 0." sqref="D5:D8 F5:F8">
      <formula1>0</formula1>
    </dataValidation>
  </dataValidations>
  <pageMargins left="0.7" right="0.7" top="0.75" bottom="0.75" header="0.3" footer="0.3"/>
  <pageSetup paperSize="9" scale="82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e60a29af-d413-48d4-bd90-fe9d2a897e4b">WKX3UHSAJ2R6-2-372120</_dlc_DocId>
    <_dlc_DocIdUrl xmlns="e60a29af-d413-48d4-bd90-fe9d2a897e4b">
      <Url>https://ovdmasv601/sites/DMS/_layouts/15/DocIdRedir.aspx?ID=WKX3UHSAJ2R6-2-372120</Url>
      <Description>WKX3UHSAJ2R6-2-372120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0C8C3C1E3DCC44BECE3792677AD011" ma:contentTypeVersion="0" ma:contentTypeDescription="Umožňuje vytvoriť nový dokument." ma:contentTypeScope="" ma:versionID="85fc4bdbf09a6aa5742b4e3db9523750">
  <xsd:schema xmlns:xsd="http://www.w3.org/2001/XMLSchema" xmlns:xs="http://www.w3.org/2001/XMLSchema" xmlns:p="http://schemas.microsoft.com/office/2006/metadata/properties" xmlns:ns2="e60a29af-d413-48d4-bd90-fe9d2a897e4b" targetNamespace="http://schemas.microsoft.com/office/2006/metadata/properties" ma:root="true" ma:fieldsID="d088e84141cffc04886a2632a8c86973" ns2:_="">
    <xsd:import namespace="e60a29af-d413-48d4-bd90-fe9d2a897e4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a29af-d413-48d4-bd90-fe9d2a897e4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entifikátora dokumentu" ma:description="Hodnota identifikátora dokumentu priradená k tejto položke." ma:internalName="_dlc_DocId" ma:readOnly="true">
      <xsd:simpleType>
        <xsd:restriction base="dms:Text"/>
      </xsd:simpleType>
    </xsd:element>
    <xsd:element name="_dlc_DocIdUrl" ma:index="9" nillable="true" ma:displayName="Identifikátor dokumentu" ma:description="Trvalé prepojenie na tento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C5803E-6510-4C5A-AE51-BD138F52B4AC}"/>
</file>

<file path=customXml/itemProps2.xml><?xml version="1.0" encoding="utf-8"?>
<ds:datastoreItem xmlns:ds="http://schemas.openxmlformats.org/officeDocument/2006/customXml" ds:itemID="{2B2E8C6F-3615-4AB6-9DCE-B4A220EB1CFB}"/>
</file>

<file path=customXml/itemProps3.xml><?xml version="1.0" encoding="utf-8"?>
<ds:datastoreItem xmlns:ds="http://schemas.openxmlformats.org/officeDocument/2006/customXml" ds:itemID="{117C1209-2E86-4CB2-B722-2E531742A95D}"/>
</file>

<file path=customXml/itemProps4.xml><?xml version="1.0" encoding="utf-8"?>
<ds:datastoreItem xmlns:ds="http://schemas.openxmlformats.org/officeDocument/2006/customXml" ds:itemID="{C91E9B03-DBFD-4FB0-AA77-0F241682F6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15</vt:i4>
      </vt:variant>
    </vt:vector>
  </HeadingPairs>
  <TitlesOfParts>
    <vt:vector size="30" baseType="lpstr">
      <vt:lpstr>HK1</vt:lpstr>
      <vt:lpstr>HK2</vt:lpstr>
      <vt:lpstr>Obdobie</vt:lpstr>
      <vt:lpstr>Sumár za NSRR</vt:lpstr>
      <vt:lpstr>ROP</vt:lpstr>
      <vt:lpstr>OPBK</vt:lpstr>
      <vt:lpstr>OPTP</vt:lpstr>
      <vt:lpstr>OPŽP</vt:lpstr>
      <vt:lpstr>OPD</vt:lpstr>
      <vt:lpstr>OPIS</vt:lpstr>
      <vt:lpstr>OPV</vt:lpstr>
      <vt:lpstr>OPVaV</vt:lpstr>
      <vt:lpstr>KaHR</vt:lpstr>
      <vt:lpstr>OPZ</vt:lpstr>
      <vt:lpstr>ZaSI</vt:lpstr>
      <vt:lpstr>'HK1'!Oblasť_tlače</vt:lpstr>
      <vt:lpstr>'HK2'!Oblasť_tlače</vt:lpstr>
      <vt:lpstr>KaHR!Oblasť_tlače</vt:lpstr>
      <vt:lpstr>Obdobie!Oblasť_tlače</vt:lpstr>
      <vt:lpstr>OPBK!Oblasť_tlače</vt:lpstr>
      <vt:lpstr>OPD!Oblasť_tlače</vt:lpstr>
      <vt:lpstr>OPIS!Oblasť_tlače</vt:lpstr>
      <vt:lpstr>OPTP!Oblasť_tlače</vt:lpstr>
      <vt:lpstr>OPV!Oblasť_tlače</vt:lpstr>
      <vt:lpstr>OPVaV!Oblasť_tlače</vt:lpstr>
      <vt:lpstr>OPZ!Oblasť_tlače</vt:lpstr>
      <vt:lpstr>OPŽP!Oblasť_tlače</vt:lpstr>
      <vt:lpstr>ROP!Oblasť_tlače</vt:lpstr>
      <vt:lpstr>'Sumár za NSRR'!Oblasť_tlače</vt:lpstr>
      <vt:lpstr>ZaSI!Oblasť_tlače</vt:lpstr>
    </vt:vector>
  </TitlesOfParts>
  <Company>MVRR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Barna Tibor</dc:creator>
  <cp:lastModifiedBy>Raffayova</cp:lastModifiedBy>
  <cp:lastPrinted>2014-03-25T13:38:54Z</cp:lastPrinted>
  <dcterms:created xsi:type="dcterms:W3CDTF">2013-07-16T12:56:36Z</dcterms:created>
  <dcterms:modified xsi:type="dcterms:W3CDTF">2014-03-25T13:39:10Z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0x0101006C0C8C3C1E3DCC44BECE3792677AD011</vt:lpwstr>
  </property>
  <property fmtid="{D5CDD505-2E9C-101B-9397-08002B2CF9AE}" pid="3" name="_dlc_DocIdItemGuid">
    <vt:lpwstr>941ac863-aa1c-4390-8cb1-ddbee2990f8b</vt:lpwstr>
  </property>
</Properties>
</file>